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Finance\Certified Minority Business Expenditure (CMBE) Reports\1 Archive CMBE Reports\2017-18\FCS Publication\"/>
    </mc:Choice>
  </mc:AlternateContent>
  <bookViews>
    <workbookView xWindow="240" yWindow="315" windowWidth="8475" windowHeight="6420" tabRatio="862"/>
  </bookViews>
  <sheets>
    <sheet name="System" sheetId="33" r:id="rId1"/>
    <sheet name="Construction" sheetId="34" r:id="rId2"/>
    <sheet name="Architectural" sheetId="35" r:id="rId3"/>
    <sheet name="Commodities" sheetId="36" r:id="rId4"/>
    <sheet name="Other Contractual" sheetId="37" r:id="rId5"/>
    <sheet name="Category Total" sheetId="39" r:id="rId6"/>
    <sheet name="MBE Annual Total" sheetId="41" r:id="rId7"/>
    <sheet name="Eastern Florida" sheetId="1" r:id="rId8"/>
    <sheet name="Broward" sheetId="6" r:id="rId9"/>
    <sheet name="Central Florida" sheetId="8" r:id="rId10"/>
    <sheet name="Chipola" sheetId="7" r:id="rId11"/>
    <sheet name="Daytona" sheetId="9" r:id="rId12"/>
    <sheet name="Florida Southwestern" sheetId="10" r:id="rId13"/>
    <sheet name="FSC Jacksonville" sheetId="13" r:id="rId14"/>
    <sheet name="Florida Keys" sheetId="12" r:id="rId15"/>
    <sheet name="Gulf Coast" sheetId="14" r:id="rId16"/>
    <sheet name="Hillsborough" sheetId="15" r:id="rId17"/>
    <sheet name="Indian River" sheetId="16" r:id="rId18"/>
    <sheet name="Florida Gateway" sheetId="11" r:id="rId19"/>
    <sheet name="Lake-Sumter" sheetId="17" r:id="rId20"/>
    <sheet name="State College of Florida" sheetId="29" r:id="rId21"/>
    <sheet name="Miami Dade" sheetId="18" r:id="rId22"/>
    <sheet name="North Florida" sheetId="19" r:id="rId23"/>
    <sheet name="Northwest Florida " sheetId="20" r:id="rId24"/>
    <sheet name="Palm Beach" sheetId="21" r:id="rId25"/>
    <sheet name="Pasco-Hernando" sheetId="22" r:id="rId26"/>
    <sheet name="Pensacola" sheetId="23" r:id="rId27"/>
    <sheet name="Polk " sheetId="24" r:id="rId28"/>
    <sheet name="Saint Johns River" sheetId="25" r:id="rId29"/>
    <sheet name="Saint Pete" sheetId="26" r:id="rId30"/>
    <sheet name="Santa Fe" sheetId="27" r:id="rId31"/>
    <sheet name="Seminole" sheetId="28" r:id="rId32"/>
    <sheet name="South Florida " sheetId="30" r:id="rId33"/>
    <sheet name="Tallahassee" sheetId="31" r:id="rId34"/>
    <sheet name="Valencia" sheetId="32" r:id="rId35"/>
  </sheets>
  <definedNames>
    <definedName name="_xlnm.Print_Area" localSheetId="2">Architectural!$A$1:$Q$40</definedName>
    <definedName name="_xlnm.Print_Area" localSheetId="8">Broward!$A$1:$J$43</definedName>
    <definedName name="_xlnm.Print_Area" localSheetId="5">'Category Total'!$A$1:$M$40</definedName>
    <definedName name="_xlnm.Print_Area" localSheetId="9">'Central Florida'!$A$1:$J$43</definedName>
    <definedName name="_xlnm.Print_Area" localSheetId="10">Chipola!$A$1:$J$43</definedName>
    <definedName name="_xlnm.Print_Area" localSheetId="3">Commodities!$A$1:$Q$40</definedName>
    <definedName name="_xlnm.Print_Area" localSheetId="1">Construction!$A$1:$Q$40</definedName>
    <definedName name="_xlnm.Print_Area" localSheetId="11">Daytona!$A$1:$J$43</definedName>
    <definedName name="_xlnm.Print_Area" localSheetId="7">'Eastern Florida'!$A$1:$J$42</definedName>
    <definedName name="_xlnm.Print_Area" localSheetId="18">'Florida Gateway'!$A$1:$J$43</definedName>
    <definedName name="_xlnm.Print_Area" localSheetId="14">'Florida Keys'!$A$1:$J$43</definedName>
    <definedName name="_xlnm.Print_Area" localSheetId="12">'Florida Southwestern'!$A$1:$J$43</definedName>
    <definedName name="_xlnm.Print_Area" localSheetId="13">'FSC Jacksonville'!$A$1:$J$43</definedName>
    <definedName name="_xlnm.Print_Area" localSheetId="15">'Gulf Coast'!$A$1:$J$42</definedName>
    <definedName name="_xlnm.Print_Area" localSheetId="16">Hillsborough!$A$1:$J$43</definedName>
    <definedName name="_xlnm.Print_Area" localSheetId="17">'Indian River'!$A$1:$J$43</definedName>
    <definedName name="_xlnm.Print_Area" localSheetId="19">'Lake-Sumter'!$A$1:$J$43</definedName>
    <definedName name="_xlnm.Print_Area" localSheetId="6">'MBE Annual Total'!$A$1:$Q$38</definedName>
    <definedName name="_xlnm.Print_Area" localSheetId="21">'Miami Dade'!$A$1:$J$43</definedName>
    <definedName name="_xlnm.Print_Area" localSheetId="22">'North Florida'!$A$1:$J$43</definedName>
    <definedName name="_xlnm.Print_Area" localSheetId="23">'Northwest Florida '!$A$1:$J$43</definedName>
    <definedName name="_xlnm.Print_Area" localSheetId="4">'Other Contractual'!$A$1:$Q$40</definedName>
    <definedName name="_xlnm.Print_Area" localSheetId="24">'Palm Beach'!$A$1:$J$43</definedName>
    <definedName name="_xlnm.Print_Area" localSheetId="25">'Pasco-Hernando'!$A$1:$J$43</definedName>
    <definedName name="_xlnm.Print_Area" localSheetId="26">Pensacola!$A$1:$J$43</definedName>
    <definedName name="_xlnm.Print_Area" localSheetId="27">'Polk '!$A$1:$J$43</definedName>
    <definedName name="_xlnm.Print_Area" localSheetId="28">'Saint Johns River'!$A$1:$J$43</definedName>
    <definedName name="_xlnm.Print_Area" localSheetId="29">'Saint Pete'!$A$1:$J$43</definedName>
    <definedName name="_xlnm.Print_Area" localSheetId="30">'Santa Fe'!$A$1:$J$43</definedName>
    <definedName name="_xlnm.Print_Area" localSheetId="31">Seminole!$A$1:$J$43</definedName>
    <definedName name="_xlnm.Print_Area" localSheetId="32">'South Florida '!$A$1:$J$43</definedName>
    <definedName name="_xlnm.Print_Area" localSheetId="20">'State College of Florida'!$A$1:$J$43</definedName>
    <definedName name="_xlnm.Print_Area" localSheetId="0">System!$A$1:$G$38</definedName>
    <definedName name="_xlnm.Print_Area" localSheetId="33">Tallahassee!$A$1:$J$43</definedName>
    <definedName name="_xlnm.Print_Area" localSheetId="34">Valencia!$A$1:$J$43</definedName>
  </definedNames>
  <calcPr calcId="162913"/>
</workbook>
</file>

<file path=xl/calcChain.xml><?xml version="1.0" encoding="utf-8"?>
<calcChain xmlns="http://schemas.openxmlformats.org/spreadsheetml/2006/main">
  <c r="F32" i="28" l="1"/>
  <c r="E32" i="28"/>
  <c r="D32" i="28"/>
  <c r="C32" i="28"/>
  <c r="G31" i="28"/>
  <c r="G30" i="28"/>
  <c r="G29" i="28"/>
  <c r="G28" i="28"/>
  <c r="G27" i="28"/>
  <c r="G26" i="28"/>
  <c r="F19" i="28"/>
  <c r="E19" i="28"/>
  <c r="D19" i="28"/>
  <c r="C19" i="28"/>
  <c r="G18" i="28"/>
  <c r="G17" i="28"/>
  <c r="G16" i="28"/>
  <c r="G15" i="28"/>
  <c r="G14" i="28"/>
  <c r="G13" i="28"/>
  <c r="G19" i="28" l="1"/>
  <c r="G32" i="28"/>
  <c r="F32" i="7"/>
  <c r="E32" i="7"/>
  <c r="D32" i="7"/>
  <c r="C32" i="7"/>
  <c r="G31" i="7"/>
  <c r="G30" i="7"/>
  <c r="G29" i="7"/>
  <c r="G28" i="7"/>
  <c r="G27" i="7"/>
  <c r="G26" i="7"/>
  <c r="G32" i="7" s="1"/>
  <c r="F19" i="7"/>
  <c r="E19" i="7"/>
  <c r="D19" i="7"/>
  <c r="C19" i="7"/>
  <c r="G18" i="7"/>
  <c r="G17" i="7"/>
  <c r="G16" i="7"/>
  <c r="G15" i="7"/>
  <c r="G14" i="7"/>
  <c r="G13" i="7"/>
  <c r="G19" i="7" l="1"/>
  <c r="F32" i="18"/>
  <c r="E32" i="18"/>
  <c r="D32" i="18"/>
  <c r="C32" i="18"/>
  <c r="G31" i="18"/>
  <c r="G30" i="18"/>
  <c r="G29" i="18"/>
  <c r="G28" i="18"/>
  <c r="G27" i="18"/>
  <c r="G26" i="18"/>
  <c r="F19" i="18"/>
  <c r="E19" i="18"/>
  <c r="D19" i="18"/>
  <c r="C19" i="18"/>
  <c r="G18" i="18"/>
  <c r="G17" i="18"/>
  <c r="G16" i="18"/>
  <c r="G15" i="18"/>
  <c r="G14" i="18"/>
  <c r="G13" i="18"/>
  <c r="G32" i="18" l="1"/>
  <c r="G19" i="18"/>
  <c r="F32" i="29"/>
  <c r="E32" i="29"/>
  <c r="D32" i="29"/>
  <c r="C32" i="29"/>
  <c r="G31" i="29"/>
  <c r="G30" i="29"/>
  <c r="G29" i="29"/>
  <c r="G28" i="29"/>
  <c r="G27" i="29"/>
  <c r="G26" i="29"/>
  <c r="F19" i="29"/>
  <c r="E19" i="29"/>
  <c r="D19" i="29"/>
  <c r="C19" i="29"/>
  <c r="G18" i="29"/>
  <c r="G17" i="29"/>
  <c r="G16" i="29"/>
  <c r="G15" i="29"/>
  <c r="G14" i="29"/>
  <c r="G13" i="29"/>
  <c r="G32" i="29" l="1"/>
  <c r="G19" i="29"/>
  <c r="E32" i="1"/>
  <c r="D32" i="1"/>
  <c r="C32" i="1"/>
  <c r="G31" i="1"/>
  <c r="G30" i="1"/>
  <c r="E30" i="1"/>
  <c r="G29" i="1"/>
  <c r="G28" i="1"/>
  <c r="G27" i="1"/>
  <c r="F26" i="1"/>
  <c r="F32" i="1" s="1"/>
  <c r="E19" i="1"/>
  <c r="D19" i="1"/>
  <c r="C19" i="1"/>
  <c r="F18" i="1"/>
  <c r="G18" i="1" s="1"/>
  <c r="F17" i="1"/>
  <c r="G17" i="1" s="1"/>
  <c r="G16" i="1"/>
  <c r="F15" i="1"/>
  <c r="G14" i="1"/>
  <c r="G13" i="1"/>
  <c r="F19" i="1" l="1"/>
  <c r="G15" i="1"/>
  <c r="G19" i="1"/>
  <c r="G26" i="1"/>
  <c r="G32" i="1" s="1"/>
  <c r="F32" i="27" l="1"/>
  <c r="E32" i="27"/>
  <c r="D32" i="27"/>
  <c r="C32" i="27"/>
  <c r="G31" i="27"/>
  <c r="G30" i="27"/>
  <c r="G29" i="27"/>
  <c r="G28" i="27"/>
  <c r="G27" i="27"/>
  <c r="G26" i="27"/>
  <c r="F19" i="27"/>
  <c r="E19" i="27"/>
  <c r="D19" i="27"/>
  <c r="C19" i="27"/>
  <c r="G18" i="27"/>
  <c r="G17" i="27"/>
  <c r="G16" i="27"/>
  <c r="G15" i="27"/>
  <c r="G14" i="27"/>
  <c r="G13" i="27"/>
  <c r="G32" i="27" l="1"/>
  <c r="G19" i="27"/>
  <c r="F32" i="14"/>
  <c r="E32" i="14"/>
  <c r="D32" i="14"/>
  <c r="C32" i="14"/>
  <c r="G31" i="14"/>
  <c r="G30" i="14"/>
  <c r="G29" i="14"/>
  <c r="G28" i="14"/>
  <c r="G27" i="14"/>
  <c r="G26" i="14"/>
  <c r="F19" i="14"/>
  <c r="E19" i="14"/>
  <c r="D19" i="14"/>
  <c r="C19" i="14"/>
  <c r="G18" i="14"/>
  <c r="G17" i="14"/>
  <c r="G16" i="14"/>
  <c r="G15" i="14"/>
  <c r="G14" i="14"/>
  <c r="G13" i="14"/>
  <c r="G32" i="14" l="1"/>
  <c r="G19" i="14"/>
  <c r="F32" i="6"/>
  <c r="E32" i="6"/>
  <c r="D32" i="6"/>
  <c r="C32" i="6"/>
  <c r="G31" i="6"/>
  <c r="G30" i="6"/>
  <c r="G29" i="6"/>
  <c r="G28" i="6"/>
  <c r="G27" i="6"/>
  <c r="G26" i="6"/>
  <c r="G32" i="6" s="1"/>
  <c r="F19" i="6"/>
  <c r="E19" i="6"/>
  <c r="D19" i="6"/>
  <c r="C19" i="6"/>
  <c r="G18" i="6"/>
  <c r="G17" i="6"/>
  <c r="G16" i="6"/>
  <c r="G15" i="6"/>
  <c r="G14" i="6"/>
  <c r="G13" i="6"/>
  <c r="G19" i="6" l="1"/>
  <c r="F32" i="23"/>
  <c r="E32" i="23"/>
  <c r="D32" i="23"/>
  <c r="C32" i="23"/>
  <c r="G31" i="23"/>
  <c r="G30" i="23"/>
  <c r="G29" i="23"/>
  <c r="G28" i="23"/>
  <c r="G27" i="23"/>
  <c r="G26" i="23"/>
  <c r="F19" i="23"/>
  <c r="E19" i="23"/>
  <c r="D19" i="23"/>
  <c r="C19" i="23"/>
  <c r="G18" i="23"/>
  <c r="G17" i="23"/>
  <c r="G16" i="23"/>
  <c r="G15" i="23"/>
  <c r="G14" i="23"/>
  <c r="G13" i="23"/>
  <c r="G19" i="23" l="1"/>
  <c r="G32" i="23"/>
  <c r="F32" i="20"/>
  <c r="E32" i="20"/>
  <c r="D32" i="20"/>
  <c r="C32" i="20"/>
  <c r="G31" i="20"/>
  <c r="G30" i="20"/>
  <c r="G29" i="20"/>
  <c r="G28" i="20"/>
  <c r="G27" i="20"/>
  <c r="G26" i="20"/>
  <c r="F19" i="20"/>
  <c r="E19" i="20"/>
  <c r="D19" i="20"/>
  <c r="C19" i="20"/>
  <c r="G18" i="20"/>
  <c r="G17" i="20"/>
  <c r="G16" i="20"/>
  <c r="G15" i="20"/>
  <c r="G14" i="20"/>
  <c r="G13" i="20"/>
  <c r="G19" i="20" s="1"/>
  <c r="G32" i="20" l="1"/>
  <c r="F32" i="16"/>
  <c r="E32" i="16"/>
  <c r="D32" i="16"/>
  <c r="C32" i="16"/>
  <c r="G31" i="16"/>
  <c r="G30" i="16"/>
  <c r="G29" i="16"/>
  <c r="G28" i="16"/>
  <c r="G27" i="16"/>
  <c r="G26" i="16"/>
  <c r="G32" i="16" s="1"/>
  <c r="F19" i="16"/>
  <c r="E19" i="16"/>
  <c r="D19" i="16"/>
  <c r="C19" i="16"/>
  <c r="G18" i="16"/>
  <c r="G17" i="16"/>
  <c r="G16" i="16"/>
  <c r="G15" i="16"/>
  <c r="G14" i="16"/>
  <c r="G13" i="16"/>
  <c r="G19" i="16" l="1"/>
  <c r="F32" i="8"/>
  <c r="E32" i="8"/>
  <c r="D32" i="8"/>
  <c r="C32" i="8"/>
  <c r="G31" i="8"/>
  <c r="G30" i="8"/>
  <c r="G29" i="8"/>
  <c r="G28" i="8"/>
  <c r="G27" i="8"/>
  <c r="G26" i="8"/>
  <c r="F19" i="8"/>
  <c r="E19" i="8"/>
  <c r="D19" i="8"/>
  <c r="C19" i="8"/>
  <c r="G18" i="8"/>
  <c r="G17" i="8"/>
  <c r="G16" i="8"/>
  <c r="G15" i="8"/>
  <c r="G14" i="8"/>
  <c r="G13" i="8"/>
  <c r="G32" i="8" l="1"/>
  <c r="G19" i="8"/>
  <c r="F32" i="32"/>
  <c r="E32" i="32"/>
  <c r="D32" i="32"/>
  <c r="C32" i="32"/>
  <c r="G31" i="32"/>
  <c r="G30" i="32"/>
  <c r="G29" i="32"/>
  <c r="G28" i="32"/>
  <c r="G27" i="32"/>
  <c r="G26" i="32"/>
  <c r="F19" i="32"/>
  <c r="E19" i="32"/>
  <c r="D19" i="32"/>
  <c r="C19" i="32"/>
  <c r="G18" i="32"/>
  <c r="G17" i="32"/>
  <c r="G16" i="32"/>
  <c r="G15" i="32"/>
  <c r="G14" i="32"/>
  <c r="G13" i="32"/>
  <c r="G19" i="32" l="1"/>
  <c r="G32" i="32"/>
  <c r="F32" i="31"/>
  <c r="E32" i="31"/>
  <c r="D32" i="31"/>
  <c r="C32" i="31"/>
  <c r="G31" i="31"/>
  <c r="G30" i="31"/>
  <c r="G29" i="31"/>
  <c r="G28" i="31"/>
  <c r="G27" i="31"/>
  <c r="G26" i="31"/>
  <c r="F19" i="31"/>
  <c r="E19" i="31"/>
  <c r="D19" i="31"/>
  <c r="C19" i="31"/>
  <c r="G18" i="31"/>
  <c r="G17" i="31"/>
  <c r="G16" i="31"/>
  <c r="G15" i="31"/>
  <c r="G14" i="31"/>
  <c r="G13" i="31"/>
  <c r="G19" i="31" s="1"/>
  <c r="G32" i="31" l="1"/>
  <c r="D32" i="25"/>
  <c r="C32" i="25"/>
  <c r="G31" i="25"/>
  <c r="F30" i="25"/>
  <c r="E30" i="25"/>
  <c r="E32" i="25" s="1"/>
  <c r="G29" i="25"/>
  <c r="G28" i="25"/>
  <c r="F27" i="25"/>
  <c r="G27" i="25" s="1"/>
  <c r="G26" i="25"/>
  <c r="F19" i="25"/>
  <c r="E19" i="25"/>
  <c r="D19" i="25"/>
  <c r="C19" i="25"/>
  <c r="G18" i="25"/>
  <c r="G17" i="25"/>
  <c r="G16" i="25"/>
  <c r="G15" i="25"/>
  <c r="G14" i="25"/>
  <c r="G13" i="25"/>
  <c r="F32" i="25" l="1"/>
  <c r="G19" i="25"/>
  <c r="G30" i="25"/>
  <c r="G32" i="25" s="1"/>
  <c r="F32" i="26" l="1"/>
  <c r="E32" i="26"/>
  <c r="D32" i="26"/>
  <c r="C32" i="26"/>
  <c r="G31" i="26"/>
  <c r="G30" i="26"/>
  <c r="G29" i="26"/>
  <c r="G28" i="26"/>
  <c r="G27" i="26"/>
  <c r="G26" i="26"/>
  <c r="F19" i="26"/>
  <c r="E19" i="26"/>
  <c r="D19" i="26"/>
  <c r="C19" i="26"/>
  <c r="G18" i="26"/>
  <c r="G17" i="26"/>
  <c r="G16" i="26"/>
  <c r="G15" i="26"/>
  <c r="G14" i="26"/>
  <c r="G13" i="26"/>
  <c r="G32" i="26" l="1"/>
  <c r="G19" i="26"/>
  <c r="F32" i="30"/>
  <c r="E32" i="30"/>
  <c r="D32" i="30"/>
  <c r="C32" i="30"/>
  <c r="G31" i="30"/>
  <c r="G30" i="30"/>
  <c r="G29" i="30"/>
  <c r="G28" i="30"/>
  <c r="G27" i="30"/>
  <c r="G26" i="30"/>
  <c r="G32" i="30" s="1"/>
  <c r="F19" i="30"/>
  <c r="E19" i="30"/>
  <c r="D19" i="30"/>
  <c r="C19" i="30"/>
  <c r="G18" i="30"/>
  <c r="G17" i="30"/>
  <c r="G16" i="30"/>
  <c r="G15" i="30"/>
  <c r="G14" i="30"/>
  <c r="G13" i="30"/>
  <c r="G19" i="30" l="1"/>
  <c r="F32" i="24"/>
  <c r="E32" i="24"/>
  <c r="D32" i="24"/>
  <c r="C32" i="24"/>
  <c r="G31" i="24"/>
  <c r="G30" i="24"/>
  <c r="G29" i="24"/>
  <c r="G28" i="24"/>
  <c r="G27" i="24"/>
  <c r="G26" i="24"/>
  <c r="F19" i="24"/>
  <c r="E19" i="24"/>
  <c r="D19" i="24"/>
  <c r="C19" i="24"/>
  <c r="G18" i="24"/>
  <c r="G17" i="24"/>
  <c r="G16" i="24"/>
  <c r="G15" i="24"/>
  <c r="G14" i="24"/>
  <c r="G13" i="24"/>
  <c r="G32" i="24" l="1"/>
  <c r="G19" i="24"/>
  <c r="F32" i="22"/>
  <c r="E32" i="22"/>
  <c r="D32" i="22"/>
  <c r="C32" i="22"/>
  <c r="G31" i="22"/>
  <c r="G30" i="22"/>
  <c r="G29" i="22"/>
  <c r="G28" i="22"/>
  <c r="G27" i="22"/>
  <c r="G26" i="22"/>
  <c r="F19" i="22"/>
  <c r="E19" i="22"/>
  <c r="D19" i="22"/>
  <c r="C19" i="22"/>
  <c r="G18" i="22"/>
  <c r="G17" i="22"/>
  <c r="G16" i="22"/>
  <c r="G15" i="22"/>
  <c r="G14" i="22"/>
  <c r="G13" i="22"/>
  <c r="G19" i="22" l="1"/>
  <c r="G32" i="22"/>
  <c r="F32" i="21"/>
  <c r="E32" i="21"/>
  <c r="D32" i="21"/>
  <c r="C32" i="21"/>
  <c r="G31" i="21"/>
  <c r="G30" i="21"/>
  <c r="G29" i="21"/>
  <c r="G28" i="21"/>
  <c r="G27" i="21"/>
  <c r="G26" i="21"/>
  <c r="F19" i="21"/>
  <c r="E19" i="21"/>
  <c r="D19" i="21"/>
  <c r="C19" i="21"/>
  <c r="G18" i="21"/>
  <c r="G17" i="21"/>
  <c r="G16" i="21"/>
  <c r="G15" i="21"/>
  <c r="G14" i="21"/>
  <c r="G13" i="21"/>
  <c r="G19" i="21" l="1"/>
  <c r="G32" i="21"/>
  <c r="F32" i="19"/>
  <c r="E32" i="19"/>
  <c r="D32" i="19"/>
  <c r="C32" i="19"/>
  <c r="G31" i="19"/>
  <c r="G30" i="19"/>
  <c r="G29" i="19"/>
  <c r="G28" i="19"/>
  <c r="G27" i="19"/>
  <c r="G26" i="19"/>
  <c r="G32" i="19" s="1"/>
  <c r="F19" i="19"/>
  <c r="E19" i="19"/>
  <c r="D19" i="19"/>
  <c r="C19" i="19"/>
  <c r="G18" i="19"/>
  <c r="G17" i="19"/>
  <c r="G16" i="19"/>
  <c r="G15" i="19"/>
  <c r="G14" i="19"/>
  <c r="G13" i="19"/>
  <c r="G19" i="19" l="1"/>
  <c r="F32" i="17"/>
  <c r="E32" i="17"/>
  <c r="D32" i="17"/>
  <c r="C32" i="17"/>
  <c r="G31" i="17"/>
  <c r="G30" i="17"/>
  <c r="G29" i="17"/>
  <c r="G28" i="17"/>
  <c r="G27" i="17"/>
  <c r="G26" i="17"/>
  <c r="F19" i="17"/>
  <c r="E19" i="17"/>
  <c r="D19" i="17"/>
  <c r="C19" i="17"/>
  <c r="G18" i="17"/>
  <c r="G17" i="17"/>
  <c r="G16" i="17"/>
  <c r="G15" i="17"/>
  <c r="G14" i="17"/>
  <c r="G13" i="17"/>
  <c r="G32" i="17" l="1"/>
  <c r="G19" i="17"/>
  <c r="G31" i="15"/>
  <c r="F30" i="15"/>
  <c r="E30" i="15"/>
  <c r="D30" i="15"/>
  <c r="C30" i="15"/>
  <c r="E29" i="15"/>
  <c r="G29" i="15" s="1"/>
  <c r="E28" i="15"/>
  <c r="D28" i="15"/>
  <c r="F27" i="15"/>
  <c r="E27" i="15"/>
  <c r="D27" i="15"/>
  <c r="F26" i="15"/>
  <c r="E26" i="15"/>
  <c r="E32" i="15" s="1"/>
  <c r="D26" i="15"/>
  <c r="D32" i="15" s="1"/>
  <c r="C26" i="15"/>
  <c r="C32" i="15" s="1"/>
  <c r="G18" i="15"/>
  <c r="F17" i="15"/>
  <c r="E17" i="15"/>
  <c r="E19" i="15" s="1"/>
  <c r="C17" i="15"/>
  <c r="D16" i="15"/>
  <c r="D19" i="15" s="1"/>
  <c r="G15" i="15"/>
  <c r="C14" i="15"/>
  <c r="G14" i="15" s="1"/>
  <c r="F13" i="15"/>
  <c r="F19" i="15" s="1"/>
  <c r="E13" i="15"/>
  <c r="C13" i="15"/>
  <c r="G28" i="15" l="1"/>
  <c r="G17" i="15"/>
  <c r="F32" i="15"/>
  <c r="G13" i="15"/>
  <c r="G19" i="15" s="1"/>
  <c r="G16" i="15"/>
  <c r="G27" i="15"/>
  <c r="G30" i="15"/>
  <c r="C19" i="15"/>
  <c r="G26" i="15"/>
  <c r="G32" i="15" s="1"/>
  <c r="F32" i="13" l="1"/>
  <c r="E32" i="13"/>
  <c r="D32" i="13"/>
  <c r="C32" i="13"/>
  <c r="G31" i="13"/>
  <c r="G30" i="13"/>
  <c r="G29" i="13"/>
  <c r="G28" i="13"/>
  <c r="G27" i="13"/>
  <c r="G26" i="13"/>
  <c r="F19" i="13"/>
  <c r="E19" i="13"/>
  <c r="D19" i="13"/>
  <c r="C19" i="13"/>
  <c r="G18" i="13"/>
  <c r="G17" i="13"/>
  <c r="G16" i="13"/>
  <c r="G15" i="13"/>
  <c r="G14" i="13"/>
  <c r="G13" i="13"/>
  <c r="G32" i="13" l="1"/>
  <c r="G19" i="13"/>
  <c r="F32" i="10"/>
  <c r="E32" i="10"/>
  <c r="D32" i="10"/>
  <c r="C32" i="10"/>
  <c r="G31" i="10"/>
  <c r="G30" i="10"/>
  <c r="G29" i="10"/>
  <c r="G28" i="10"/>
  <c r="G27" i="10"/>
  <c r="G26" i="10"/>
  <c r="F19" i="10"/>
  <c r="E19" i="10"/>
  <c r="D19" i="10"/>
  <c r="C19" i="10"/>
  <c r="G18" i="10"/>
  <c r="G17" i="10"/>
  <c r="G16" i="10"/>
  <c r="G15" i="10"/>
  <c r="G14" i="10"/>
  <c r="G13" i="10"/>
  <c r="G32" i="10" l="1"/>
  <c r="G19" i="10"/>
  <c r="F32" i="12"/>
  <c r="E32" i="12"/>
  <c r="D32" i="12"/>
  <c r="C32" i="12"/>
  <c r="G31" i="12"/>
  <c r="G30" i="12"/>
  <c r="G29" i="12"/>
  <c r="G28" i="12"/>
  <c r="G27" i="12"/>
  <c r="G26" i="12"/>
  <c r="F19" i="12"/>
  <c r="E19" i="12"/>
  <c r="D19" i="12"/>
  <c r="C19" i="12"/>
  <c r="G18" i="12"/>
  <c r="G17" i="12"/>
  <c r="G16" i="12"/>
  <c r="G15" i="12"/>
  <c r="G14" i="12"/>
  <c r="G13" i="12"/>
  <c r="G32" i="12" l="1"/>
  <c r="G19" i="12"/>
  <c r="F32" i="9"/>
  <c r="E32" i="9"/>
  <c r="D32" i="9"/>
  <c r="C32" i="9"/>
  <c r="G31" i="9"/>
  <c r="G30" i="9"/>
  <c r="G29" i="9"/>
  <c r="G28" i="9"/>
  <c r="G27" i="9"/>
  <c r="G26" i="9"/>
  <c r="G32" i="9" s="1"/>
  <c r="F19" i="9"/>
  <c r="E19" i="9"/>
  <c r="D19" i="9"/>
  <c r="C19" i="9"/>
  <c r="G18" i="9"/>
  <c r="G17" i="9"/>
  <c r="G16" i="9"/>
  <c r="G15" i="9"/>
  <c r="G14" i="9"/>
  <c r="G13" i="9"/>
  <c r="G19" i="9" l="1"/>
  <c r="F32" i="11"/>
  <c r="E32" i="11"/>
  <c r="D32" i="11"/>
  <c r="C32" i="11"/>
  <c r="G31" i="11"/>
  <c r="G30" i="11"/>
  <c r="G29" i="11"/>
  <c r="G28" i="11"/>
  <c r="G27" i="11"/>
  <c r="G26" i="11"/>
  <c r="F19" i="11"/>
  <c r="E19" i="11"/>
  <c r="D19" i="11"/>
  <c r="C19" i="11"/>
  <c r="G18" i="11"/>
  <c r="G17" i="11"/>
  <c r="G16" i="11"/>
  <c r="G15" i="11"/>
  <c r="G14" i="11"/>
  <c r="G13" i="11"/>
  <c r="G19" i="11" l="1"/>
  <c r="G32" i="11"/>
  <c r="P36" i="41"/>
  <c r="O36" i="41"/>
  <c r="N36" i="41"/>
  <c r="M36" i="41"/>
  <c r="Q36" i="41" s="1"/>
  <c r="L36" i="41"/>
  <c r="K36" i="41"/>
  <c r="G36" i="41"/>
  <c r="F36" i="41"/>
  <c r="E36" i="41"/>
  <c r="D36" i="41"/>
  <c r="C36" i="41"/>
  <c r="B36" i="41"/>
  <c r="P35" i="41"/>
  <c r="O35" i="41"/>
  <c r="N35" i="41"/>
  <c r="M35" i="41"/>
  <c r="L35" i="41"/>
  <c r="K35" i="41"/>
  <c r="G35" i="41"/>
  <c r="F35" i="41"/>
  <c r="E35" i="41"/>
  <c r="D35" i="41"/>
  <c r="C35" i="41"/>
  <c r="B35" i="41"/>
  <c r="P34" i="41"/>
  <c r="O34" i="41"/>
  <c r="N34" i="41"/>
  <c r="M34" i="41"/>
  <c r="L34" i="41"/>
  <c r="K34" i="41"/>
  <c r="Q34" i="41" s="1"/>
  <c r="G34" i="41"/>
  <c r="F34" i="41"/>
  <c r="E34" i="41"/>
  <c r="D34" i="41"/>
  <c r="C34" i="41"/>
  <c r="B34" i="41"/>
  <c r="P33" i="41"/>
  <c r="O33" i="41"/>
  <c r="N33" i="41"/>
  <c r="M33" i="41"/>
  <c r="L33" i="41"/>
  <c r="K33" i="41"/>
  <c r="G33" i="41"/>
  <c r="F33" i="41"/>
  <c r="E33" i="41"/>
  <c r="D33" i="41"/>
  <c r="C33" i="41"/>
  <c r="B33" i="41"/>
  <c r="P32" i="41"/>
  <c r="O32" i="41"/>
  <c r="N32" i="41"/>
  <c r="M32" i="41"/>
  <c r="L32" i="41"/>
  <c r="K32" i="41"/>
  <c r="G32" i="41"/>
  <c r="F32" i="41"/>
  <c r="E32" i="41"/>
  <c r="D32" i="41"/>
  <c r="C32" i="41"/>
  <c r="B32" i="41"/>
  <c r="P31" i="41"/>
  <c r="O31" i="41"/>
  <c r="N31" i="41"/>
  <c r="M31" i="41"/>
  <c r="L31" i="41"/>
  <c r="K31" i="41"/>
  <c r="G31" i="41"/>
  <c r="F31" i="41"/>
  <c r="E31" i="41"/>
  <c r="D31" i="41"/>
  <c r="C31" i="41"/>
  <c r="B31" i="41"/>
  <c r="P30" i="41"/>
  <c r="O30" i="41"/>
  <c r="N30" i="41"/>
  <c r="M30" i="41"/>
  <c r="L30" i="41"/>
  <c r="K30" i="41"/>
  <c r="G30" i="41"/>
  <c r="F30" i="41"/>
  <c r="E30" i="41"/>
  <c r="D30" i="41"/>
  <c r="C30" i="41"/>
  <c r="B30" i="41"/>
  <c r="P29" i="41"/>
  <c r="O29" i="41"/>
  <c r="N29" i="41"/>
  <c r="M29" i="41"/>
  <c r="L29" i="41"/>
  <c r="K29" i="41"/>
  <c r="Q29" i="41" s="1"/>
  <c r="G29" i="41"/>
  <c r="F29" i="41"/>
  <c r="E29" i="41"/>
  <c r="D29" i="41"/>
  <c r="C29" i="41"/>
  <c r="B29" i="41"/>
  <c r="P28" i="41"/>
  <c r="O28" i="41"/>
  <c r="N28" i="41"/>
  <c r="M28" i="41"/>
  <c r="L28" i="41"/>
  <c r="K28" i="41"/>
  <c r="G28" i="41"/>
  <c r="F28" i="41"/>
  <c r="E28" i="41"/>
  <c r="D28" i="41"/>
  <c r="C28" i="41"/>
  <c r="B28" i="41"/>
  <c r="P27" i="41"/>
  <c r="O27" i="41"/>
  <c r="N27" i="41"/>
  <c r="M27" i="41"/>
  <c r="L27" i="41"/>
  <c r="K27" i="41"/>
  <c r="G27" i="41"/>
  <c r="F27" i="41"/>
  <c r="E27" i="41"/>
  <c r="D27" i="41"/>
  <c r="C27" i="41"/>
  <c r="B27" i="41"/>
  <c r="P26" i="41"/>
  <c r="O26" i="41"/>
  <c r="N26" i="41"/>
  <c r="M26" i="41"/>
  <c r="L26" i="41"/>
  <c r="K26" i="41"/>
  <c r="G26" i="41"/>
  <c r="F26" i="41"/>
  <c r="E26" i="41"/>
  <c r="D26" i="41"/>
  <c r="C26" i="41"/>
  <c r="B26" i="41"/>
  <c r="P25" i="41"/>
  <c r="O25" i="41"/>
  <c r="N25" i="41"/>
  <c r="M25" i="41"/>
  <c r="L25" i="41"/>
  <c r="K25" i="41"/>
  <c r="G25" i="41"/>
  <c r="F25" i="41"/>
  <c r="E25" i="41"/>
  <c r="D25" i="41"/>
  <c r="C25" i="41"/>
  <c r="B25" i="41"/>
  <c r="P24" i="41"/>
  <c r="O24" i="41"/>
  <c r="N24" i="41"/>
  <c r="M24" i="41"/>
  <c r="L24" i="41"/>
  <c r="K24" i="41"/>
  <c r="Q24" i="41" s="1"/>
  <c r="G24" i="41"/>
  <c r="F24" i="41"/>
  <c r="E24" i="41"/>
  <c r="D24" i="41"/>
  <c r="C24" i="41"/>
  <c r="B24" i="41"/>
  <c r="P23" i="41"/>
  <c r="O23" i="41"/>
  <c r="N23" i="41"/>
  <c r="M23" i="41"/>
  <c r="L23" i="41"/>
  <c r="K23" i="41"/>
  <c r="G23" i="41"/>
  <c r="F23" i="41"/>
  <c r="E23" i="41"/>
  <c r="D23" i="41"/>
  <c r="C23" i="41"/>
  <c r="B23" i="41"/>
  <c r="P22" i="41"/>
  <c r="O22" i="41"/>
  <c r="N22" i="41"/>
  <c r="M22" i="41"/>
  <c r="L22" i="41"/>
  <c r="K22" i="41"/>
  <c r="G22" i="41"/>
  <c r="F22" i="41"/>
  <c r="E22" i="41"/>
  <c r="D22" i="41"/>
  <c r="C22" i="41"/>
  <c r="B22" i="41"/>
  <c r="P21" i="41"/>
  <c r="O21" i="41"/>
  <c r="N21" i="41"/>
  <c r="M21" i="41"/>
  <c r="L21" i="41"/>
  <c r="K21" i="41"/>
  <c r="G21" i="41"/>
  <c r="F21" i="41"/>
  <c r="E21" i="41"/>
  <c r="D21" i="41"/>
  <c r="C21" i="41"/>
  <c r="B21" i="41"/>
  <c r="P20" i="41"/>
  <c r="O20" i="41"/>
  <c r="N20" i="41"/>
  <c r="M20" i="41"/>
  <c r="L20" i="41"/>
  <c r="K20" i="41"/>
  <c r="G20" i="41"/>
  <c r="F20" i="41"/>
  <c r="E20" i="41"/>
  <c r="D20" i="41"/>
  <c r="C20" i="41"/>
  <c r="B20" i="41"/>
  <c r="P19" i="41"/>
  <c r="O19" i="41"/>
  <c r="N19" i="41"/>
  <c r="M19" i="41"/>
  <c r="L19" i="41"/>
  <c r="K19" i="41"/>
  <c r="G19" i="41"/>
  <c r="F19" i="41"/>
  <c r="E19" i="41"/>
  <c r="D19" i="41"/>
  <c r="C19" i="41"/>
  <c r="B19" i="41"/>
  <c r="Q18" i="41"/>
  <c r="P18" i="41"/>
  <c r="O18" i="41"/>
  <c r="N18" i="41"/>
  <c r="M18" i="41"/>
  <c r="L18" i="41"/>
  <c r="K18" i="41"/>
  <c r="G18" i="41"/>
  <c r="F18" i="41"/>
  <c r="E18" i="41"/>
  <c r="D18" i="41"/>
  <c r="C18" i="41"/>
  <c r="B18" i="41"/>
  <c r="P17" i="41"/>
  <c r="O17" i="41"/>
  <c r="N17" i="41"/>
  <c r="M17" i="41"/>
  <c r="L17" i="41"/>
  <c r="K17" i="41"/>
  <c r="Q17" i="41" s="1"/>
  <c r="G17" i="41"/>
  <c r="F17" i="41"/>
  <c r="E17" i="41"/>
  <c r="D17" i="41"/>
  <c r="C17" i="41"/>
  <c r="B17" i="41"/>
  <c r="H17" i="41" s="1"/>
  <c r="P16" i="41"/>
  <c r="O16" i="41"/>
  <c r="N16" i="41"/>
  <c r="M16" i="41"/>
  <c r="L16" i="41"/>
  <c r="K16" i="41"/>
  <c r="Q16" i="41" s="1"/>
  <c r="G16" i="41"/>
  <c r="F16" i="41"/>
  <c r="E16" i="41"/>
  <c r="D16" i="41"/>
  <c r="C16" i="41"/>
  <c r="B16" i="41"/>
  <c r="H16" i="41" s="1"/>
  <c r="P15" i="41"/>
  <c r="O15" i="41"/>
  <c r="N15" i="41"/>
  <c r="M15" i="41"/>
  <c r="L15" i="41"/>
  <c r="K15" i="41"/>
  <c r="Q15" i="41" s="1"/>
  <c r="G15" i="41"/>
  <c r="F15" i="41"/>
  <c r="E15" i="41"/>
  <c r="D15" i="41"/>
  <c r="C15" i="41"/>
  <c r="B15" i="41"/>
  <c r="P14" i="41"/>
  <c r="O14" i="41"/>
  <c r="N14" i="41"/>
  <c r="M14" i="41"/>
  <c r="L14" i="41"/>
  <c r="K14" i="41"/>
  <c r="Q14" i="41" s="1"/>
  <c r="G14" i="41"/>
  <c r="F14" i="41"/>
  <c r="E14" i="41"/>
  <c r="D14" i="41"/>
  <c r="C14" i="41"/>
  <c r="H14" i="41" s="1"/>
  <c r="B14" i="41"/>
  <c r="P13" i="41"/>
  <c r="O13" i="41"/>
  <c r="N13" i="41"/>
  <c r="M13" i="41"/>
  <c r="L13" i="41"/>
  <c r="K13" i="41"/>
  <c r="G13" i="41"/>
  <c r="F13" i="41"/>
  <c r="E13" i="41"/>
  <c r="D13" i="41"/>
  <c r="C13" i="41"/>
  <c r="B13" i="41"/>
  <c r="P12" i="41"/>
  <c r="O12" i="41"/>
  <c r="N12" i="41"/>
  <c r="M12" i="41"/>
  <c r="L12" i="41"/>
  <c r="Q12" i="41" s="1"/>
  <c r="K12" i="41"/>
  <c r="G12" i="41"/>
  <c r="F12" i="41"/>
  <c r="E12" i="41"/>
  <c r="D12" i="41"/>
  <c r="C12" i="41"/>
  <c r="B12" i="41"/>
  <c r="P11" i="41"/>
  <c r="O11" i="41"/>
  <c r="N11" i="41"/>
  <c r="M11" i="41"/>
  <c r="L11" i="41"/>
  <c r="K11" i="41"/>
  <c r="G11" i="41"/>
  <c r="F11" i="41"/>
  <c r="E11" i="41"/>
  <c r="D11" i="41"/>
  <c r="C11" i="41"/>
  <c r="B11" i="41"/>
  <c r="P10" i="41"/>
  <c r="O10" i="41"/>
  <c r="N10" i="41"/>
  <c r="M10" i="41"/>
  <c r="L10" i="41"/>
  <c r="K10" i="41"/>
  <c r="G10" i="41"/>
  <c r="F10" i="41"/>
  <c r="E10" i="41"/>
  <c r="D10" i="41"/>
  <c r="C10" i="41"/>
  <c r="B10" i="41"/>
  <c r="P9" i="41"/>
  <c r="O9" i="41"/>
  <c r="N9" i="41"/>
  <c r="M9" i="41"/>
  <c r="L9" i="41"/>
  <c r="Q9" i="41" s="1"/>
  <c r="K9" i="41"/>
  <c r="G9" i="41"/>
  <c r="F9" i="41"/>
  <c r="E9" i="41"/>
  <c r="D9" i="41"/>
  <c r="C9" i="41"/>
  <c r="B9" i="41"/>
  <c r="J5" i="41"/>
  <c r="A4" i="41"/>
  <c r="L36" i="39"/>
  <c r="K36" i="39"/>
  <c r="J36" i="39"/>
  <c r="I36" i="39"/>
  <c r="E36" i="39"/>
  <c r="D36" i="39"/>
  <c r="C36" i="39"/>
  <c r="B36" i="39"/>
  <c r="L35" i="39"/>
  <c r="K35" i="39"/>
  <c r="J35" i="39"/>
  <c r="I35" i="39"/>
  <c r="E35" i="39"/>
  <c r="D35" i="39"/>
  <c r="C35" i="39"/>
  <c r="B35" i="39"/>
  <c r="L34" i="39"/>
  <c r="K34" i="39"/>
  <c r="J34" i="39"/>
  <c r="I34" i="39"/>
  <c r="M34" i="39" s="1"/>
  <c r="E34" i="39"/>
  <c r="D34" i="39"/>
  <c r="C34" i="39"/>
  <c r="B34" i="39"/>
  <c r="L33" i="39"/>
  <c r="K33" i="39"/>
  <c r="J33" i="39"/>
  <c r="I33" i="39"/>
  <c r="M33" i="39" s="1"/>
  <c r="E33" i="39"/>
  <c r="D33" i="39"/>
  <c r="C33" i="39"/>
  <c r="B33" i="39"/>
  <c r="L32" i="39"/>
  <c r="K32" i="39"/>
  <c r="J32" i="39"/>
  <c r="I32" i="39"/>
  <c r="E32" i="39"/>
  <c r="D32" i="39"/>
  <c r="C32" i="39"/>
  <c r="B32" i="39"/>
  <c r="L31" i="39"/>
  <c r="K31" i="39"/>
  <c r="J31" i="39"/>
  <c r="I31" i="39"/>
  <c r="E31" i="39"/>
  <c r="D31" i="39"/>
  <c r="C31" i="39"/>
  <c r="B31" i="39"/>
  <c r="L30" i="39"/>
  <c r="K30" i="39"/>
  <c r="J30" i="39"/>
  <c r="I30" i="39"/>
  <c r="E30" i="39"/>
  <c r="D30" i="39"/>
  <c r="C30" i="39"/>
  <c r="B30" i="39"/>
  <c r="L29" i="39"/>
  <c r="K29" i="39"/>
  <c r="J29" i="39"/>
  <c r="I29" i="39"/>
  <c r="E29" i="39"/>
  <c r="D29" i="39"/>
  <c r="C29" i="39"/>
  <c r="B29" i="39"/>
  <c r="L28" i="39"/>
  <c r="K28" i="39"/>
  <c r="J28" i="39"/>
  <c r="I28" i="39"/>
  <c r="E28" i="39"/>
  <c r="D28" i="39"/>
  <c r="C28" i="39"/>
  <c r="B28" i="39"/>
  <c r="F28" i="39" s="1"/>
  <c r="L27" i="39"/>
  <c r="K27" i="39"/>
  <c r="J27" i="39"/>
  <c r="I27" i="39"/>
  <c r="E27" i="39"/>
  <c r="D27" i="39"/>
  <c r="C27" i="39"/>
  <c r="B27" i="39"/>
  <c r="L26" i="39"/>
  <c r="K26" i="39"/>
  <c r="J26" i="39"/>
  <c r="I26" i="39"/>
  <c r="M26" i="39" s="1"/>
  <c r="E26" i="39"/>
  <c r="D26" i="39"/>
  <c r="C26" i="39"/>
  <c r="F26" i="39" s="1"/>
  <c r="B26" i="39"/>
  <c r="L25" i="39"/>
  <c r="K25" i="39"/>
  <c r="J25" i="39"/>
  <c r="I25" i="39"/>
  <c r="E25" i="39"/>
  <c r="D25" i="39"/>
  <c r="C25" i="39"/>
  <c r="B25" i="39"/>
  <c r="L24" i="39"/>
  <c r="K24" i="39"/>
  <c r="J24" i="39"/>
  <c r="I24" i="39"/>
  <c r="E24" i="39"/>
  <c r="D24" i="39"/>
  <c r="C24" i="39"/>
  <c r="B24" i="39"/>
  <c r="L23" i="39"/>
  <c r="K23" i="39"/>
  <c r="J23" i="39"/>
  <c r="I23" i="39"/>
  <c r="E23" i="39"/>
  <c r="D23" i="39"/>
  <c r="C23" i="39"/>
  <c r="B23" i="39"/>
  <c r="L22" i="39"/>
  <c r="K22" i="39"/>
  <c r="J22" i="39"/>
  <c r="I22" i="39"/>
  <c r="E22" i="39"/>
  <c r="D22" i="39"/>
  <c r="C22" i="39"/>
  <c r="B22" i="39"/>
  <c r="L21" i="39"/>
  <c r="K21" i="39"/>
  <c r="J21" i="39"/>
  <c r="I21" i="39"/>
  <c r="E21" i="39"/>
  <c r="D21" i="39"/>
  <c r="C21" i="39"/>
  <c r="B21" i="39"/>
  <c r="L20" i="39"/>
  <c r="K20" i="39"/>
  <c r="J20" i="39"/>
  <c r="I20" i="39"/>
  <c r="E20" i="39"/>
  <c r="D20" i="39"/>
  <c r="C20" i="39"/>
  <c r="B20" i="39"/>
  <c r="L19" i="39"/>
  <c r="K19" i="39"/>
  <c r="J19" i="39"/>
  <c r="I19" i="39"/>
  <c r="E19" i="39"/>
  <c r="D19" i="39"/>
  <c r="C19" i="39"/>
  <c r="B19" i="39"/>
  <c r="L18" i="39"/>
  <c r="K18" i="39"/>
  <c r="J18" i="39"/>
  <c r="I18" i="39"/>
  <c r="E18" i="39"/>
  <c r="D18" i="39"/>
  <c r="C18" i="39"/>
  <c r="B18" i="39"/>
  <c r="L17" i="39"/>
  <c r="K17" i="39"/>
  <c r="J17" i="39"/>
  <c r="I17" i="39"/>
  <c r="E17" i="39"/>
  <c r="D17" i="39"/>
  <c r="C17" i="39"/>
  <c r="B17" i="39"/>
  <c r="F17" i="39" s="1"/>
  <c r="L16" i="39"/>
  <c r="K16" i="39"/>
  <c r="J16" i="39"/>
  <c r="I16" i="39"/>
  <c r="E16" i="39"/>
  <c r="D16" i="39"/>
  <c r="C16" i="39"/>
  <c r="B16" i="39"/>
  <c r="L15" i="39"/>
  <c r="K15" i="39"/>
  <c r="J15" i="39"/>
  <c r="I15" i="39"/>
  <c r="M15" i="39" s="1"/>
  <c r="E15" i="39"/>
  <c r="D15" i="39"/>
  <c r="C15" i="39"/>
  <c r="B15" i="39"/>
  <c r="L14" i="39"/>
  <c r="K14" i="39"/>
  <c r="J14" i="39"/>
  <c r="I14" i="39"/>
  <c r="M14" i="39" s="1"/>
  <c r="E14" i="39"/>
  <c r="D14" i="39"/>
  <c r="C14" i="39"/>
  <c r="B14" i="39"/>
  <c r="L13" i="39"/>
  <c r="K13" i="39"/>
  <c r="J13" i="39"/>
  <c r="I13" i="39"/>
  <c r="E13" i="39"/>
  <c r="D13" i="39"/>
  <c r="C13" i="39"/>
  <c r="B13" i="39"/>
  <c r="L12" i="39"/>
  <c r="K12" i="39"/>
  <c r="J12" i="39"/>
  <c r="I12" i="39"/>
  <c r="E12" i="39"/>
  <c r="D12" i="39"/>
  <c r="C12" i="39"/>
  <c r="B12" i="39"/>
  <c r="L11" i="39"/>
  <c r="K11" i="39"/>
  <c r="J11" i="39"/>
  <c r="I11" i="39"/>
  <c r="E11" i="39"/>
  <c r="D11" i="39"/>
  <c r="C11" i="39"/>
  <c r="B11" i="39"/>
  <c r="L10" i="39"/>
  <c r="K10" i="39"/>
  <c r="J10" i="39"/>
  <c r="I10" i="39"/>
  <c r="E10" i="39"/>
  <c r="D10" i="39"/>
  <c r="C10" i="39"/>
  <c r="B10" i="39"/>
  <c r="L9" i="39"/>
  <c r="K9" i="39"/>
  <c r="J9" i="39"/>
  <c r="I9" i="39"/>
  <c r="E9" i="39"/>
  <c r="D9" i="39"/>
  <c r="C9" i="39"/>
  <c r="B9" i="39"/>
  <c r="H5" i="39"/>
  <c r="A4" i="39"/>
  <c r="P36" i="37"/>
  <c r="O36" i="37"/>
  <c r="N36" i="37"/>
  <c r="M36" i="37"/>
  <c r="L36" i="37"/>
  <c r="K36" i="37"/>
  <c r="G36" i="37"/>
  <c r="F36" i="37"/>
  <c r="E36" i="37"/>
  <c r="D36" i="37"/>
  <c r="C36" i="37"/>
  <c r="B36" i="37"/>
  <c r="P35" i="37"/>
  <c r="O35" i="37"/>
  <c r="N35" i="37"/>
  <c r="M35" i="37"/>
  <c r="L35" i="37"/>
  <c r="K35" i="37"/>
  <c r="G35" i="37"/>
  <c r="F35" i="37"/>
  <c r="E35" i="37"/>
  <c r="D35" i="37"/>
  <c r="C35" i="37"/>
  <c r="B35" i="37"/>
  <c r="P34" i="37"/>
  <c r="O34" i="37"/>
  <c r="N34" i="37"/>
  <c r="M34" i="37"/>
  <c r="L34" i="37"/>
  <c r="K34" i="37"/>
  <c r="G34" i="37"/>
  <c r="F34" i="37"/>
  <c r="E34" i="37"/>
  <c r="D34" i="37"/>
  <c r="C34" i="37"/>
  <c r="B34" i="37"/>
  <c r="P33" i="37"/>
  <c r="O33" i="37"/>
  <c r="N33" i="37"/>
  <c r="M33" i="37"/>
  <c r="L33" i="37"/>
  <c r="K33" i="37"/>
  <c r="G33" i="37"/>
  <c r="F33" i="37"/>
  <c r="E33" i="37"/>
  <c r="D33" i="37"/>
  <c r="C33" i="37"/>
  <c r="B33" i="37"/>
  <c r="H33" i="37" s="1"/>
  <c r="P32" i="37"/>
  <c r="O32" i="37"/>
  <c r="N32" i="37"/>
  <c r="M32" i="37"/>
  <c r="L32" i="37"/>
  <c r="K32" i="37"/>
  <c r="G32" i="37"/>
  <c r="F32" i="37"/>
  <c r="E32" i="37"/>
  <c r="D32" i="37"/>
  <c r="C32" i="37"/>
  <c r="B32" i="37"/>
  <c r="H32" i="37" s="1"/>
  <c r="P31" i="37"/>
  <c r="O31" i="37"/>
  <c r="N31" i="37"/>
  <c r="M31" i="37"/>
  <c r="L31" i="37"/>
  <c r="K31" i="37"/>
  <c r="G31" i="37"/>
  <c r="F31" i="37"/>
  <c r="E31" i="37"/>
  <c r="D31" i="37"/>
  <c r="C31" i="37"/>
  <c r="B31" i="37"/>
  <c r="H31" i="37" s="1"/>
  <c r="P30" i="37"/>
  <c r="O30" i="37"/>
  <c r="N30" i="37"/>
  <c r="M30" i="37"/>
  <c r="L30" i="37"/>
  <c r="K30" i="37"/>
  <c r="G30" i="37"/>
  <c r="F30" i="37"/>
  <c r="E30" i="37"/>
  <c r="D30" i="37"/>
  <c r="C30" i="37"/>
  <c r="B30" i="37"/>
  <c r="P29" i="37"/>
  <c r="O29" i="37"/>
  <c r="N29" i="37"/>
  <c r="M29" i="37"/>
  <c r="L29" i="37"/>
  <c r="K29" i="37"/>
  <c r="H29" i="37"/>
  <c r="G29" i="37"/>
  <c r="F29" i="37"/>
  <c r="E29" i="37"/>
  <c r="D29" i="37"/>
  <c r="C29" i="37"/>
  <c r="B29" i="37"/>
  <c r="P28" i="37"/>
  <c r="O28" i="37"/>
  <c r="N28" i="37"/>
  <c r="M28" i="37"/>
  <c r="L28" i="37"/>
  <c r="K28" i="37"/>
  <c r="Q28" i="37" s="1"/>
  <c r="G28" i="37"/>
  <c r="F28" i="37"/>
  <c r="E28" i="37"/>
  <c r="D28" i="37"/>
  <c r="C28" i="37"/>
  <c r="B28" i="37"/>
  <c r="P27" i="37"/>
  <c r="O27" i="37"/>
  <c r="N27" i="37"/>
  <c r="M27" i="37"/>
  <c r="L27" i="37"/>
  <c r="K27" i="37"/>
  <c r="G27" i="37"/>
  <c r="F27" i="37"/>
  <c r="E27" i="37"/>
  <c r="D27" i="37"/>
  <c r="C27" i="37"/>
  <c r="H27" i="37" s="1"/>
  <c r="B27" i="37"/>
  <c r="P26" i="37"/>
  <c r="O26" i="37"/>
  <c r="N26" i="37"/>
  <c r="M26" i="37"/>
  <c r="L26" i="37"/>
  <c r="K26" i="37"/>
  <c r="G26" i="37"/>
  <c r="F26" i="37"/>
  <c r="E26" i="37"/>
  <c r="D26" i="37"/>
  <c r="C26" i="37"/>
  <c r="B26" i="37"/>
  <c r="P25" i="37"/>
  <c r="O25" i="37"/>
  <c r="N25" i="37"/>
  <c r="M25" i="37"/>
  <c r="L25" i="37"/>
  <c r="Q25" i="37" s="1"/>
  <c r="K25" i="37"/>
  <c r="G25" i="37"/>
  <c r="F25" i="37"/>
  <c r="E25" i="37"/>
  <c r="D25" i="37"/>
  <c r="C25" i="37"/>
  <c r="B25" i="37"/>
  <c r="H25" i="37" s="1"/>
  <c r="P24" i="37"/>
  <c r="O24" i="37"/>
  <c r="N24" i="37"/>
  <c r="M24" i="37"/>
  <c r="L24" i="37"/>
  <c r="K24" i="37"/>
  <c r="G24" i="37"/>
  <c r="F24" i="37"/>
  <c r="E24" i="37"/>
  <c r="D24" i="37"/>
  <c r="C24" i="37"/>
  <c r="B24" i="37"/>
  <c r="P23" i="37"/>
  <c r="O23" i="37"/>
  <c r="N23" i="37"/>
  <c r="M23" i="37"/>
  <c r="L23" i="37"/>
  <c r="K23" i="37"/>
  <c r="G23" i="37"/>
  <c r="F23" i="37"/>
  <c r="E23" i="37"/>
  <c r="D23" i="37"/>
  <c r="C23" i="37"/>
  <c r="B23" i="37"/>
  <c r="P22" i="37"/>
  <c r="O22" i="37"/>
  <c r="N22" i="37"/>
  <c r="M22" i="37"/>
  <c r="L22" i="37"/>
  <c r="K22" i="37"/>
  <c r="G22" i="37"/>
  <c r="F22" i="37"/>
  <c r="E22" i="37"/>
  <c r="D22" i="37"/>
  <c r="C22" i="37"/>
  <c r="B22" i="37"/>
  <c r="P21" i="37"/>
  <c r="O21" i="37"/>
  <c r="N21" i="37"/>
  <c r="M21" i="37"/>
  <c r="L21" i="37"/>
  <c r="K21" i="37"/>
  <c r="G21" i="37"/>
  <c r="F21" i="37"/>
  <c r="E21" i="37"/>
  <c r="D21" i="37"/>
  <c r="C21" i="37"/>
  <c r="B21" i="37"/>
  <c r="P20" i="37"/>
  <c r="O20" i="37"/>
  <c r="N20" i="37"/>
  <c r="M20" i="37"/>
  <c r="L20" i="37"/>
  <c r="K20" i="37"/>
  <c r="G20" i="37"/>
  <c r="F20" i="37"/>
  <c r="E20" i="37"/>
  <c r="D20" i="37"/>
  <c r="C20" i="37"/>
  <c r="B20" i="37"/>
  <c r="P19" i="37"/>
  <c r="O19" i="37"/>
  <c r="N19" i="37"/>
  <c r="M19" i="37"/>
  <c r="L19" i="37"/>
  <c r="K19" i="37"/>
  <c r="G19" i="37"/>
  <c r="F19" i="37"/>
  <c r="E19" i="37"/>
  <c r="D19" i="37"/>
  <c r="H19" i="37" s="1"/>
  <c r="C19" i="37"/>
  <c r="B19" i="37"/>
  <c r="P18" i="37"/>
  <c r="O18" i="37"/>
  <c r="N18" i="37"/>
  <c r="M18" i="37"/>
  <c r="L18" i="37"/>
  <c r="K18" i="37"/>
  <c r="G18" i="37"/>
  <c r="F18" i="37"/>
  <c r="E18" i="37"/>
  <c r="D18" i="37"/>
  <c r="C18" i="37"/>
  <c r="B18" i="37"/>
  <c r="P17" i="37"/>
  <c r="O17" i="37"/>
  <c r="N17" i="37"/>
  <c r="M17" i="37"/>
  <c r="L17" i="37"/>
  <c r="K17" i="37"/>
  <c r="G17" i="37"/>
  <c r="F17" i="37"/>
  <c r="E17" i="37"/>
  <c r="D17" i="37"/>
  <c r="C17" i="37"/>
  <c r="B17" i="37"/>
  <c r="H17" i="37" s="1"/>
  <c r="P16" i="37"/>
  <c r="O16" i="37"/>
  <c r="N16" i="37"/>
  <c r="M16" i="37"/>
  <c r="L16" i="37"/>
  <c r="K16" i="37"/>
  <c r="G16" i="37"/>
  <c r="F16" i="37"/>
  <c r="E16" i="37"/>
  <c r="D16" i="37"/>
  <c r="C16" i="37"/>
  <c r="B16" i="37"/>
  <c r="P15" i="37"/>
  <c r="O15" i="37"/>
  <c r="N15" i="37"/>
  <c r="M15" i="37"/>
  <c r="L15" i="37"/>
  <c r="K15" i="37"/>
  <c r="G15" i="37"/>
  <c r="F15" i="37"/>
  <c r="E15" i="37"/>
  <c r="D15" i="37"/>
  <c r="C15" i="37"/>
  <c r="B15" i="37"/>
  <c r="P14" i="37"/>
  <c r="O14" i="37"/>
  <c r="N14" i="37"/>
  <c r="M14" i="37"/>
  <c r="L14" i="37"/>
  <c r="K14" i="37"/>
  <c r="Q14" i="37" s="1"/>
  <c r="G14" i="37"/>
  <c r="F14" i="37"/>
  <c r="E14" i="37"/>
  <c r="D14" i="37"/>
  <c r="C14" i="37"/>
  <c r="B14" i="37"/>
  <c r="P13" i="37"/>
  <c r="O13" i="37"/>
  <c r="N13" i="37"/>
  <c r="M13" i="37"/>
  <c r="L13" i="37"/>
  <c r="K13" i="37"/>
  <c r="G13" i="37"/>
  <c r="F13" i="37"/>
  <c r="E13" i="37"/>
  <c r="D13" i="37"/>
  <c r="C13" i="37"/>
  <c r="B13" i="37"/>
  <c r="P12" i="37"/>
  <c r="O12" i="37"/>
  <c r="N12" i="37"/>
  <c r="M12" i="37"/>
  <c r="L12" i="37"/>
  <c r="K12" i="37"/>
  <c r="G12" i="37"/>
  <c r="F12" i="37"/>
  <c r="E12" i="37"/>
  <c r="D12" i="37"/>
  <c r="C12" i="37"/>
  <c r="B12" i="37"/>
  <c r="P11" i="37"/>
  <c r="O11" i="37"/>
  <c r="N11" i="37"/>
  <c r="M11" i="37"/>
  <c r="L11" i="37"/>
  <c r="K11" i="37"/>
  <c r="G11" i="37"/>
  <c r="F11" i="37"/>
  <c r="E11" i="37"/>
  <c r="D11" i="37"/>
  <c r="C11" i="37"/>
  <c r="B11" i="37"/>
  <c r="P10" i="37"/>
  <c r="O10" i="37"/>
  <c r="N10" i="37"/>
  <c r="M10" i="37"/>
  <c r="L10" i="37"/>
  <c r="K10" i="37"/>
  <c r="G10" i="37"/>
  <c r="F10" i="37"/>
  <c r="E10" i="37"/>
  <c r="D10" i="37"/>
  <c r="C10" i="37"/>
  <c r="B10" i="37"/>
  <c r="P9" i="37"/>
  <c r="O9" i="37"/>
  <c r="N9" i="37"/>
  <c r="M9" i="37"/>
  <c r="L9" i="37"/>
  <c r="K9" i="37"/>
  <c r="Q9" i="37" s="1"/>
  <c r="G9" i="37"/>
  <c r="F9" i="37"/>
  <c r="E9" i="37"/>
  <c r="D9" i="37"/>
  <c r="C9" i="37"/>
  <c r="B9" i="37"/>
  <c r="J5" i="37"/>
  <c r="A4" i="37"/>
  <c r="P36" i="36"/>
  <c r="O36" i="36"/>
  <c r="N36" i="36"/>
  <c r="M36" i="36"/>
  <c r="L36" i="36"/>
  <c r="K36" i="36"/>
  <c r="G36" i="36"/>
  <c r="F36" i="36"/>
  <c r="E36" i="36"/>
  <c r="D36" i="36"/>
  <c r="C36" i="36"/>
  <c r="B36" i="36"/>
  <c r="P35" i="36"/>
  <c r="O35" i="36"/>
  <c r="N35" i="36"/>
  <c r="M35" i="36"/>
  <c r="L35" i="36"/>
  <c r="K35" i="36"/>
  <c r="G35" i="36"/>
  <c r="F35" i="36"/>
  <c r="E35" i="36"/>
  <c r="D35" i="36"/>
  <c r="C35" i="36"/>
  <c r="B35" i="36"/>
  <c r="P34" i="36"/>
  <c r="O34" i="36"/>
  <c r="N34" i="36"/>
  <c r="M34" i="36"/>
  <c r="L34" i="36"/>
  <c r="K34" i="36"/>
  <c r="Q34" i="36" s="1"/>
  <c r="G34" i="36"/>
  <c r="F34" i="36"/>
  <c r="E34" i="36"/>
  <c r="D34" i="36"/>
  <c r="C34" i="36"/>
  <c r="B34" i="36"/>
  <c r="P33" i="36"/>
  <c r="O33" i="36"/>
  <c r="N33" i="36"/>
  <c r="M33" i="36"/>
  <c r="L33" i="36"/>
  <c r="K33" i="36"/>
  <c r="G33" i="36"/>
  <c r="F33" i="36"/>
  <c r="E33" i="36"/>
  <c r="D33" i="36"/>
  <c r="C33" i="36"/>
  <c r="B33" i="36"/>
  <c r="P32" i="36"/>
  <c r="O32" i="36"/>
  <c r="N32" i="36"/>
  <c r="M32" i="36"/>
  <c r="L32" i="36"/>
  <c r="K32" i="36"/>
  <c r="G32" i="36"/>
  <c r="F32" i="36"/>
  <c r="E32" i="36"/>
  <c r="D32" i="36"/>
  <c r="C32" i="36"/>
  <c r="B32" i="36"/>
  <c r="P31" i="36"/>
  <c r="O31" i="36"/>
  <c r="N31" i="36"/>
  <c r="M31" i="36"/>
  <c r="L31" i="36"/>
  <c r="K31" i="36"/>
  <c r="G31" i="36"/>
  <c r="F31" i="36"/>
  <c r="E31" i="36"/>
  <c r="D31" i="36"/>
  <c r="C31" i="36"/>
  <c r="B31" i="36"/>
  <c r="P30" i="36"/>
  <c r="O30" i="36"/>
  <c r="N30" i="36"/>
  <c r="M30" i="36"/>
  <c r="L30" i="36"/>
  <c r="K30" i="36"/>
  <c r="G30" i="36"/>
  <c r="F30" i="36"/>
  <c r="E30" i="36"/>
  <c r="D30" i="36"/>
  <c r="C30" i="36"/>
  <c r="B30" i="36"/>
  <c r="P29" i="36"/>
  <c r="O29" i="36"/>
  <c r="N29" i="36"/>
  <c r="M29" i="36"/>
  <c r="L29" i="36"/>
  <c r="K29" i="36"/>
  <c r="Q29" i="36" s="1"/>
  <c r="G29" i="36"/>
  <c r="F29" i="36"/>
  <c r="E29" i="36"/>
  <c r="D29" i="36"/>
  <c r="C29" i="36"/>
  <c r="B29" i="36"/>
  <c r="P28" i="36"/>
  <c r="O28" i="36"/>
  <c r="N28" i="36"/>
  <c r="M28" i="36"/>
  <c r="L28" i="36"/>
  <c r="K28" i="36"/>
  <c r="Q28" i="36" s="1"/>
  <c r="G28" i="36"/>
  <c r="F28" i="36"/>
  <c r="E28" i="36"/>
  <c r="D28" i="36"/>
  <c r="C28" i="36"/>
  <c r="B28" i="36"/>
  <c r="P27" i="36"/>
  <c r="O27" i="36"/>
  <c r="N27" i="36"/>
  <c r="M27" i="36"/>
  <c r="L27" i="36"/>
  <c r="K27" i="36"/>
  <c r="G27" i="36"/>
  <c r="F27" i="36"/>
  <c r="E27" i="36"/>
  <c r="D27" i="36"/>
  <c r="C27" i="36"/>
  <c r="B27" i="36"/>
  <c r="H27" i="36" s="1"/>
  <c r="P26" i="36"/>
  <c r="O26" i="36"/>
  <c r="N26" i="36"/>
  <c r="M26" i="36"/>
  <c r="L26" i="36"/>
  <c r="K26" i="36"/>
  <c r="G26" i="36"/>
  <c r="F26" i="36"/>
  <c r="E26" i="36"/>
  <c r="D26" i="36"/>
  <c r="C26" i="36"/>
  <c r="B26" i="36"/>
  <c r="H26" i="36" s="1"/>
  <c r="P25" i="36"/>
  <c r="O25" i="36"/>
  <c r="N25" i="36"/>
  <c r="M25" i="36"/>
  <c r="L25" i="36"/>
  <c r="K25" i="36"/>
  <c r="Q25" i="36" s="1"/>
  <c r="G25" i="36"/>
  <c r="F25" i="36"/>
  <c r="E25" i="36"/>
  <c r="D25" i="36"/>
  <c r="C25" i="36"/>
  <c r="B25" i="36"/>
  <c r="P24" i="36"/>
  <c r="O24" i="36"/>
  <c r="N24" i="36"/>
  <c r="M24" i="36"/>
  <c r="L24" i="36"/>
  <c r="K24" i="36"/>
  <c r="Q24" i="36" s="1"/>
  <c r="G24" i="36"/>
  <c r="F24" i="36"/>
  <c r="E24" i="36"/>
  <c r="D24" i="36"/>
  <c r="C24" i="36"/>
  <c r="B24" i="36"/>
  <c r="P23" i="36"/>
  <c r="O23" i="36"/>
  <c r="N23" i="36"/>
  <c r="M23" i="36"/>
  <c r="Q23" i="36" s="1"/>
  <c r="L23" i="36"/>
  <c r="K23" i="36"/>
  <c r="G23" i="36"/>
  <c r="F23" i="36"/>
  <c r="E23" i="36"/>
  <c r="D23" i="36"/>
  <c r="C23" i="36"/>
  <c r="B23" i="36"/>
  <c r="P22" i="36"/>
  <c r="O22" i="36"/>
  <c r="N22" i="36"/>
  <c r="M22" i="36"/>
  <c r="L22" i="36"/>
  <c r="K22" i="36"/>
  <c r="G22" i="36"/>
  <c r="F22" i="36"/>
  <c r="E22" i="36"/>
  <c r="D22" i="36"/>
  <c r="C22" i="36"/>
  <c r="B22" i="36"/>
  <c r="P21" i="36"/>
  <c r="O21" i="36"/>
  <c r="N21" i="36"/>
  <c r="M21" i="36"/>
  <c r="L21" i="36"/>
  <c r="K21" i="36"/>
  <c r="G21" i="36"/>
  <c r="F21" i="36"/>
  <c r="E21" i="36"/>
  <c r="D21" i="36"/>
  <c r="C21" i="36"/>
  <c r="B21" i="36"/>
  <c r="P20" i="36"/>
  <c r="O20" i="36"/>
  <c r="N20" i="36"/>
  <c r="M20" i="36"/>
  <c r="L20" i="36"/>
  <c r="K20" i="36"/>
  <c r="G20" i="36"/>
  <c r="F20" i="36"/>
  <c r="E20" i="36"/>
  <c r="D20" i="36"/>
  <c r="C20" i="36"/>
  <c r="B20" i="36"/>
  <c r="P19" i="36"/>
  <c r="O19" i="36"/>
  <c r="N19" i="36"/>
  <c r="M19" i="36"/>
  <c r="L19" i="36"/>
  <c r="K19" i="36"/>
  <c r="G19" i="36"/>
  <c r="F19" i="36"/>
  <c r="E19" i="36"/>
  <c r="D19" i="36"/>
  <c r="C19" i="36"/>
  <c r="B19" i="36"/>
  <c r="P18" i="36"/>
  <c r="O18" i="36"/>
  <c r="N18" i="36"/>
  <c r="M18" i="36"/>
  <c r="L18" i="36"/>
  <c r="K18" i="36"/>
  <c r="G18" i="36"/>
  <c r="F18" i="36"/>
  <c r="E18" i="36"/>
  <c r="D18" i="36"/>
  <c r="C18" i="36"/>
  <c r="B18" i="36"/>
  <c r="P17" i="36"/>
  <c r="O17" i="36"/>
  <c r="N17" i="36"/>
  <c r="M17" i="36"/>
  <c r="L17" i="36"/>
  <c r="K17" i="36"/>
  <c r="G17" i="36"/>
  <c r="F17" i="36"/>
  <c r="E17" i="36"/>
  <c r="D17" i="36"/>
  <c r="C17" i="36"/>
  <c r="B17" i="36"/>
  <c r="H17" i="36" s="1"/>
  <c r="P16" i="36"/>
  <c r="O16" i="36"/>
  <c r="N16" i="36"/>
  <c r="M16" i="36"/>
  <c r="L16" i="36"/>
  <c r="K16" i="36"/>
  <c r="G16" i="36"/>
  <c r="F16" i="36"/>
  <c r="E16" i="36"/>
  <c r="D16" i="36"/>
  <c r="C16" i="36"/>
  <c r="B16" i="36"/>
  <c r="P15" i="36"/>
  <c r="O15" i="36"/>
  <c r="N15" i="36"/>
  <c r="M15" i="36"/>
  <c r="L15" i="36"/>
  <c r="K15" i="36"/>
  <c r="G15" i="36"/>
  <c r="F15" i="36"/>
  <c r="E15" i="36"/>
  <c r="D15" i="36"/>
  <c r="C15" i="36"/>
  <c r="B15" i="36"/>
  <c r="P14" i="36"/>
  <c r="O14" i="36"/>
  <c r="N14" i="36"/>
  <c r="M14" i="36"/>
  <c r="L14" i="36"/>
  <c r="K14" i="36"/>
  <c r="Q14" i="36" s="1"/>
  <c r="G14" i="36"/>
  <c r="F14" i="36"/>
  <c r="E14" i="36"/>
  <c r="D14" i="36"/>
  <c r="C14" i="36"/>
  <c r="B14" i="36"/>
  <c r="P13" i="36"/>
  <c r="O13" i="36"/>
  <c r="N13" i="36"/>
  <c r="M13" i="36"/>
  <c r="L13" i="36"/>
  <c r="K13" i="36"/>
  <c r="G13" i="36"/>
  <c r="F13" i="36"/>
  <c r="E13" i="36"/>
  <c r="D13" i="36"/>
  <c r="C13" i="36"/>
  <c r="B13" i="36"/>
  <c r="P12" i="36"/>
  <c r="O12" i="36"/>
  <c r="N12" i="36"/>
  <c r="M12" i="36"/>
  <c r="L12" i="36"/>
  <c r="K12" i="36"/>
  <c r="G12" i="36"/>
  <c r="F12" i="36"/>
  <c r="E12" i="36"/>
  <c r="D12" i="36"/>
  <c r="C12" i="36"/>
  <c r="B12" i="36"/>
  <c r="P11" i="36"/>
  <c r="O11" i="36"/>
  <c r="N11" i="36"/>
  <c r="M11" i="36"/>
  <c r="L11" i="36"/>
  <c r="K11" i="36"/>
  <c r="G11" i="36"/>
  <c r="F11" i="36"/>
  <c r="E11" i="36"/>
  <c r="D11" i="36"/>
  <c r="C11" i="36"/>
  <c r="B11" i="36"/>
  <c r="P10" i="36"/>
  <c r="O10" i="36"/>
  <c r="N10" i="36"/>
  <c r="M10" i="36"/>
  <c r="L10" i="36"/>
  <c r="K10" i="36"/>
  <c r="G10" i="36"/>
  <c r="F10" i="36"/>
  <c r="E10" i="36"/>
  <c r="D10" i="36"/>
  <c r="C10" i="36"/>
  <c r="B10" i="36"/>
  <c r="P9" i="36"/>
  <c r="O9" i="36"/>
  <c r="N9" i="36"/>
  <c r="M9" i="36"/>
  <c r="L9" i="36"/>
  <c r="K9" i="36"/>
  <c r="G9" i="36"/>
  <c r="F9" i="36"/>
  <c r="E9" i="36"/>
  <c r="D9" i="36"/>
  <c r="C9" i="36"/>
  <c r="B9" i="36"/>
  <c r="H9" i="36" s="1"/>
  <c r="J5" i="36"/>
  <c r="A4" i="36"/>
  <c r="P36" i="35"/>
  <c r="O36" i="35"/>
  <c r="N36" i="35"/>
  <c r="M36" i="35"/>
  <c r="L36" i="35"/>
  <c r="K36" i="35"/>
  <c r="G36" i="35"/>
  <c r="F36" i="35"/>
  <c r="E36" i="35"/>
  <c r="D36" i="35"/>
  <c r="C36" i="35"/>
  <c r="B36" i="35"/>
  <c r="P35" i="35"/>
  <c r="O35" i="35"/>
  <c r="N35" i="35"/>
  <c r="M35" i="35"/>
  <c r="L35" i="35"/>
  <c r="K35" i="35"/>
  <c r="G35" i="35"/>
  <c r="F35" i="35"/>
  <c r="E35" i="35"/>
  <c r="D35" i="35"/>
  <c r="C35" i="35"/>
  <c r="B35" i="35"/>
  <c r="P34" i="35"/>
  <c r="O34" i="35"/>
  <c r="N34" i="35"/>
  <c r="M34" i="35"/>
  <c r="Q34" i="35" s="1"/>
  <c r="L34" i="35"/>
  <c r="K34" i="35"/>
  <c r="G34" i="35"/>
  <c r="F34" i="35"/>
  <c r="E34" i="35"/>
  <c r="D34" i="35"/>
  <c r="C34" i="35"/>
  <c r="B34" i="35"/>
  <c r="H34" i="35" s="1"/>
  <c r="P33" i="35"/>
  <c r="O33" i="35"/>
  <c r="N33" i="35"/>
  <c r="M33" i="35"/>
  <c r="L33" i="35"/>
  <c r="K33" i="35"/>
  <c r="G33" i="35"/>
  <c r="F33" i="35"/>
  <c r="E33" i="35"/>
  <c r="D33" i="35"/>
  <c r="C33" i="35"/>
  <c r="B33" i="35"/>
  <c r="H33" i="35" s="1"/>
  <c r="P32" i="35"/>
  <c r="O32" i="35"/>
  <c r="N32" i="35"/>
  <c r="M32" i="35"/>
  <c r="L32" i="35"/>
  <c r="K32" i="35"/>
  <c r="G32" i="35"/>
  <c r="F32" i="35"/>
  <c r="E32" i="35"/>
  <c r="D32" i="35"/>
  <c r="C32" i="35"/>
  <c r="B32" i="35"/>
  <c r="P31" i="35"/>
  <c r="O31" i="35"/>
  <c r="N31" i="35"/>
  <c r="M31" i="35"/>
  <c r="L31" i="35"/>
  <c r="K31" i="35"/>
  <c r="G31" i="35"/>
  <c r="F31" i="35"/>
  <c r="E31" i="35"/>
  <c r="D31" i="35"/>
  <c r="C31" i="35"/>
  <c r="B31" i="35"/>
  <c r="P30" i="35"/>
  <c r="O30" i="35"/>
  <c r="N30" i="35"/>
  <c r="M30" i="35"/>
  <c r="L30" i="35"/>
  <c r="K30" i="35"/>
  <c r="G30" i="35"/>
  <c r="F30" i="35"/>
  <c r="E30" i="35"/>
  <c r="D30" i="35"/>
  <c r="C30" i="35"/>
  <c r="B30" i="35"/>
  <c r="P29" i="35"/>
  <c r="O29" i="35"/>
  <c r="N29" i="35"/>
  <c r="M29" i="35"/>
  <c r="L29" i="35"/>
  <c r="K29" i="35"/>
  <c r="G29" i="35"/>
  <c r="F29" i="35"/>
  <c r="E29" i="35"/>
  <c r="D29" i="35"/>
  <c r="C29" i="35"/>
  <c r="B29" i="35"/>
  <c r="P28" i="35"/>
  <c r="O28" i="35"/>
  <c r="N28" i="35"/>
  <c r="M28" i="35"/>
  <c r="L28" i="35"/>
  <c r="K28" i="35"/>
  <c r="G28" i="35"/>
  <c r="F28" i="35"/>
  <c r="E28" i="35"/>
  <c r="D28" i="35"/>
  <c r="C28" i="35"/>
  <c r="B28" i="35"/>
  <c r="P27" i="35"/>
  <c r="O27" i="35"/>
  <c r="N27" i="35"/>
  <c r="M27" i="35"/>
  <c r="L27" i="35"/>
  <c r="K27" i="35"/>
  <c r="Q27" i="35" s="1"/>
  <c r="G27" i="35"/>
  <c r="F27" i="35"/>
  <c r="E27" i="35"/>
  <c r="D27" i="35"/>
  <c r="C27" i="35"/>
  <c r="B27" i="35"/>
  <c r="P26" i="35"/>
  <c r="O26" i="35"/>
  <c r="N26" i="35"/>
  <c r="M26" i="35"/>
  <c r="L26" i="35"/>
  <c r="K26" i="35"/>
  <c r="H26" i="35"/>
  <c r="G26" i="35"/>
  <c r="F26" i="35"/>
  <c r="E26" i="35"/>
  <c r="D26" i="35"/>
  <c r="C26" i="35"/>
  <c r="B26" i="35"/>
  <c r="P25" i="35"/>
  <c r="O25" i="35"/>
  <c r="N25" i="35"/>
  <c r="M25" i="35"/>
  <c r="L25" i="35"/>
  <c r="K25" i="35"/>
  <c r="Q25" i="35" s="1"/>
  <c r="G25" i="35"/>
  <c r="F25" i="35"/>
  <c r="E25" i="35"/>
  <c r="D25" i="35"/>
  <c r="C25" i="35"/>
  <c r="H25" i="35" s="1"/>
  <c r="B25" i="35"/>
  <c r="P24" i="35"/>
  <c r="O24" i="35"/>
  <c r="N24" i="35"/>
  <c r="M24" i="35"/>
  <c r="L24" i="35"/>
  <c r="K24" i="35"/>
  <c r="G24" i="35"/>
  <c r="F24" i="35"/>
  <c r="E24" i="35"/>
  <c r="D24" i="35"/>
  <c r="C24" i="35"/>
  <c r="B24" i="35"/>
  <c r="H24" i="35" s="1"/>
  <c r="P23" i="35"/>
  <c r="O23" i="35"/>
  <c r="N23" i="35"/>
  <c r="M23" i="35"/>
  <c r="L23" i="35"/>
  <c r="K23" i="35"/>
  <c r="G23" i="35"/>
  <c r="F23" i="35"/>
  <c r="E23" i="35"/>
  <c r="D23" i="35"/>
  <c r="H23" i="35" s="1"/>
  <c r="C23" i="35"/>
  <c r="B23" i="35"/>
  <c r="P22" i="35"/>
  <c r="O22" i="35"/>
  <c r="N22" i="35"/>
  <c r="M22" i="35"/>
  <c r="L22" i="35"/>
  <c r="K22" i="35"/>
  <c r="G22" i="35"/>
  <c r="F22" i="35"/>
  <c r="E22" i="35"/>
  <c r="D22" i="35"/>
  <c r="C22" i="35"/>
  <c r="B22" i="35"/>
  <c r="P21" i="35"/>
  <c r="O21" i="35"/>
  <c r="N21" i="35"/>
  <c r="M21" i="35"/>
  <c r="L21" i="35"/>
  <c r="K21" i="35"/>
  <c r="G21" i="35"/>
  <c r="F21" i="35"/>
  <c r="E21" i="35"/>
  <c r="D21" i="35"/>
  <c r="H21" i="35" s="1"/>
  <c r="C21" i="35"/>
  <c r="B21" i="35"/>
  <c r="P20" i="35"/>
  <c r="O20" i="35"/>
  <c r="N20" i="35"/>
  <c r="M20" i="35"/>
  <c r="L20" i="35"/>
  <c r="K20" i="35"/>
  <c r="G20" i="35"/>
  <c r="F20" i="35"/>
  <c r="E20" i="35"/>
  <c r="D20" i="35"/>
  <c r="C20" i="35"/>
  <c r="B20" i="35"/>
  <c r="H20" i="35" s="1"/>
  <c r="P19" i="35"/>
  <c r="O19" i="35"/>
  <c r="N19" i="35"/>
  <c r="M19" i="35"/>
  <c r="L19" i="35"/>
  <c r="K19" i="35"/>
  <c r="Q19" i="35" s="1"/>
  <c r="G19" i="35"/>
  <c r="F19" i="35"/>
  <c r="E19" i="35"/>
  <c r="D19" i="35"/>
  <c r="C19" i="35"/>
  <c r="B19" i="35"/>
  <c r="P18" i="35"/>
  <c r="O18" i="35"/>
  <c r="N18" i="35"/>
  <c r="M18" i="35"/>
  <c r="L18" i="35"/>
  <c r="K18" i="35"/>
  <c r="G18" i="35"/>
  <c r="F18" i="35"/>
  <c r="E18" i="35"/>
  <c r="D18" i="35"/>
  <c r="C18" i="35"/>
  <c r="B18" i="35"/>
  <c r="H18" i="35" s="1"/>
  <c r="P17" i="35"/>
  <c r="O17" i="35"/>
  <c r="N17" i="35"/>
  <c r="M17" i="35"/>
  <c r="L17" i="35"/>
  <c r="K17" i="35"/>
  <c r="G17" i="35"/>
  <c r="F17" i="35"/>
  <c r="E17" i="35"/>
  <c r="D17" i="35"/>
  <c r="C17" i="35"/>
  <c r="B17" i="35"/>
  <c r="P16" i="35"/>
  <c r="O16" i="35"/>
  <c r="N16" i="35"/>
  <c r="M16" i="35"/>
  <c r="L16" i="35"/>
  <c r="K16" i="35"/>
  <c r="G16" i="35"/>
  <c r="F16" i="35"/>
  <c r="E16" i="35"/>
  <c r="D16" i="35"/>
  <c r="C16" i="35"/>
  <c r="B16" i="35"/>
  <c r="P15" i="35"/>
  <c r="O15" i="35"/>
  <c r="N15" i="35"/>
  <c r="M15" i="35"/>
  <c r="L15" i="35"/>
  <c r="K15" i="35"/>
  <c r="G15" i="35"/>
  <c r="F15" i="35"/>
  <c r="E15" i="35"/>
  <c r="D15" i="35"/>
  <c r="C15" i="35"/>
  <c r="B15" i="35"/>
  <c r="P14" i="35"/>
  <c r="O14" i="35"/>
  <c r="N14" i="35"/>
  <c r="M14" i="35"/>
  <c r="L14" i="35"/>
  <c r="K14" i="35"/>
  <c r="H14" i="35"/>
  <c r="G14" i="35"/>
  <c r="F14" i="35"/>
  <c r="E14" i="35"/>
  <c r="D14" i="35"/>
  <c r="C14" i="35"/>
  <c r="B14" i="35"/>
  <c r="P13" i="35"/>
  <c r="O13" i="35"/>
  <c r="N13" i="35"/>
  <c r="M13" i="35"/>
  <c r="L13" i="35"/>
  <c r="K13" i="35"/>
  <c r="G13" i="35"/>
  <c r="F13" i="35"/>
  <c r="E13" i="35"/>
  <c r="D13" i="35"/>
  <c r="C13" i="35"/>
  <c r="B13" i="35"/>
  <c r="P12" i="35"/>
  <c r="O12" i="35"/>
  <c r="N12" i="35"/>
  <c r="M12" i="35"/>
  <c r="L12" i="35"/>
  <c r="K12" i="35"/>
  <c r="Q12" i="35" s="1"/>
  <c r="G12" i="35"/>
  <c r="F12" i="35"/>
  <c r="E12" i="35"/>
  <c r="D12" i="35"/>
  <c r="C12" i="35"/>
  <c r="B12" i="35"/>
  <c r="P11" i="35"/>
  <c r="O11" i="35"/>
  <c r="N11" i="35"/>
  <c r="M11" i="35"/>
  <c r="L11" i="35"/>
  <c r="K11" i="35"/>
  <c r="Q11" i="35" s="1"/>
  <c r="G11" i="35"/>
  <c r="F11" i="35"/>
  <c r="E11" i="35"/>
  <c r="D11" i="35"/>
  <c r="C11" i="35"/>
  <c r="B11" i="35"/>
  <c r="H11" i="35" s="1"/>
  <c r="P10" i="35"/>
  <c r="O10" i="35"/>
  <c r="N10" i="35"/>
  <c r="M10" i="35"/>
  <c r="L10" i="35"/>
  <c r="K10" i="35"/>
  <c r="Q10" i="35" s="1"/>
  <c r="G10" i="35"/>
  <c r="F10" i="35"/>
  <c r="E10" i="35"/>
  <c r="D10" i="35"/>
  <c r="C10" i="35"/>
  <c r="B10" i="35"/>
  <c r="P9" i="35"/>
  <c r="O9" i="35"/>
  <c r="N9" i="35"/>
  <c r="M9" i="35"/>
  <c r="L9" i="35"/>
  <c r="K9" i="35"/>
  <c r="G9" i="35"/>
  <c r="F9" i="35"/>
  <c r="E9" i="35"/>
  <c r="D9" i="35"/>
  <c r="C9" i="35"/>
  <c r="B9" i="35"/>
  <c r="H9" i="35" s="1"/>
  <c r="A4" i="35"/>
  <c r="P36" i="34"/>
  <c r="O36" i="34"/>
  <c r="N36" i="34"/>
  <c r="M36" i="34"/>
  <c r="L36" i="34"/>
  <c r="K36" i="34"/>
  <c r="G36" i="34"/>
  <c r="F36" i="34"/>
  <c r="E36" i="34"/>
  <c r="D36" i="34"/>
  <c r="C36" i="34"/>
  <c r="B36" i="34"/>
  <c r="P35" i="34"/>
  <c r="O35" i="34"/>
  <c r="N35" i="34"/>
  <c r="M35" i="34"/>
  <c r="L35" i="34"/>
  <c r="K35" i="34"/>
  <c r="Q35" i="34" s="1"/>
  <c r="G35" i="34"/>
  <c r="F35" i="34"/>
  <c r="E35" i="34"/>
  <c r="D35" i="34"/>
  <c r="C35" i="34"/>
  <c r="B35" i="34"/>
  <c r="P34" i="34"/>
  <c r="O34" i="34"/>
  <c r="N34" i="34"/>
  <c r="M34" i="34"/>
  <c r="L34" i="34"/>
  <c r="K34" i="34"/>
  <c r="G34" i="34"/>
  <c r="F34" i="34"/>
  <c r="E34" i="34"/>
  <c r="D34" i="34"/>
  <c r="C34" i="34"/>
  <c r="B34" i="34"/>
  <c r="P33" i="34"/>
  <c r="O33" i="34"/>
  <c r="N33" i="34"/>
  <c r="M33" i="34"/>
  <c r="L33" i="34"/>
  <c r="K33" i="34"/>
  <c r="G33" i="34"/>
  <c r="F33" i="34"/>
  <c r="E33" i="34"/>
  <c r="D33" i="34"/>
  <c r="C33" i="34"/>
  <c r="B33" i="34"/>
  <c r="P32" i="34"/>
  <c r="O32" i="34"/>
  <c r="N32" i="34"/>
  <c r="M32" i="34"/>
  <c r="L32" i="34"/>
  <c r="K32" i="34"/>
  <c r="G32" i="34"/>
  <c r="F32" i="34"/>
  <c r="E32" i="34"/>
  <c r="D32" i="34"/>
  <c r="C32" i="34"/>
  <c r="B32" i="34"/>
  <c r="P31" i="34"/>
  <c r="O31" i="34"/>
  <c r="N31" i="34"/>
  <c r="M31" i="34"/>
  <c r="L31" i="34"/>
  <c r="K31" i="34"/>
  <c r="G31" i="34"/>
  <c r="F31" i="34"/>
  <c r="E31" i="34"/>
  <c r="D31" i="34"/>
  <c r="C31" i="34"/>
  <c r="B31" i="34"/>
  <c r="P30" i="34"/>
  <c r="O30" i="34"/>
  <c r="N30" i="34"/>
  <c r="M30" i="34"/>
  <c r="L30" i="34"/>
  <c r="K30" i="34"/>
  <c r="G30" i="34"/>
  <c r="F30" i="34"/>
  <c r="E30" i="34"/>
  <c r="D30" i="34"/>
  <c r="C30" i="34"/>
  <c r="B30" i="34"/>
  <c r="P29" i="34"/>
  <c r="O29" i="34"/>
  <c r="N29" i="34"/>
  <c r="M29" i="34"/>
  <c r="L29" i="34"/>
  <c r="K29" i="34"/>
  <c r="G29" i="34"/>
  <c r="F29" i="34"/>
  <c r="E29" i="34"/>
  <c r="D29" i="34"/>
  <c r="C29" i="34"/>
  <c r="B29" i="34"/>
  <c r="P28" i="34"/>
  <c r="O28" i="34"/>
  <c r="N28" i="34"/>
  <c r="M28" i="34"/>
  <c r="L28" i="34"/>
  <c r="K28" i="34"/>
  <c r="G28" i="34"/>
  <c r="F28" i="34"/>
  <c r="E28" i="34"/>
  <c r="D28" i="34"/>
  <c r="C28" i="34"/>
  <c r="B28" i="34"/>
  <c r="H28" i="34" s="1"/>
  <c r="P27" i="34"/>
  <c r="O27" i="34"/>
  <c r="N27" i="34"/>
  <c r="M27" i="34"/>
  <c r="L27" i="34"/>
  <c r="K27" i="34"/>
  <c r="G27" i="34"/>
  <c r="F27" i="34"/>
  <c r="E27" i="34"/>
  <c r="D27" i="34"/>
  <c r="C27" i="34"/>
  <c r="B27" i="34"/>
  <c r="P26" i="34"/>
  <c r="O26" i="34"/>
  <c r="N26" i="34"/>
  <c r="M26" i="34"/>
  <c r="L26" i="34"/>
  <c r="K26" i="34"/>
  <c r="G26" i="34"/>
  <c r="F26" i="34"/>
  <c r="E26" i="34"/>
  <c r="D26" i="34"/>
  <c r="C26" i="34"/>
  <c r="B26" i="34"/>
  <c r="P25" i="34"/>
  <c r="O25" i="34"/>
  <c r="N25" i="34"/>
  <c r="M25" i="34"/>
  <c r="L25" i="34"/>
  <c r="K25" i="34"/>
  <c r="G25" i="34"/>
  <c r="F25" i="34"/>
  <c r="E25" i="34"/>
  <c r="D25" i="34"/>
  <c r="C25" i="34"/>
  <c r="B25" i="34"/>
  <c r="H25" i="34" s="1"/>
  <c r="P24" i="34"/>
  <c r="O24" i="34"/>
  <c r="N24" i="34"/>
  <c r="M24" i="34"/>
  <c r="L24" i="34"/>
  <c r="K24" i="34"/>
  <c r="Q24" i="34" s="1"/>
  <c r="G24" i="34"/>
  <c r="F24" i="34"/>
  <c r="E24" i="34"/>
  <c r="D24" i="34"/>
  <c r="C24" i="34"/>
  <c r="B24" i="34"/>
  <c r="P23" i="34"/>
  <c r="O23" i="34"/>
  <c r="N23" i="34"/>
  <c r="M23" i="34"/>
  <c r="L23" i="34"/>
  <c r="K23" i="34"/>
  <c r="G23" i="34"/>
  <c r="F23" i="34"/>
  <c r="E23" i="34"/>
  <c r="D23" i="34"/>
  <c r="C23" i="34"/>
  <c r="B23" i="34"/>
  <c r="P22" i="34"/>
  <c r="O22" i="34"/>
  <c r="N22" i="34"/>
  <c r="M22" i="34"/>
  <c r="L22" i="34"/>
  <c r="K22" i="34"/>
  <c r="G22" i="34"/>
  <c r="F22" i="34"/>
  <c r="E22" i="34"/>
  <c r="D22" i="34"/>
  <c r="C22" i="34"/>
  <c r="B22" i="34"/>
  <c r="P21" i="34"/>
  <c r="O21" i="34"/>
  <c r="N21" i="34"/>
  <c r="M21" i="34"/>
  <c r="L21" i="34"/>
  <c r="K21" i="34"/>
  <c r="G21" i="34"/>
  <c r="F21" i="34"/>
  <c r="E21" i="34"/>
  <c r="D21" i="34"/>
  <c r="C21" i="34"/>
  <c r="B21" i="34"/>
  <c r="P20" i="34"/>
  <c r="O20" i="34"/>
  <c r="N20" i="34"/>
  <c r="M20" i="34"/>
  <c r="L20" i="34"/>
  <c r="K20" i="34"/>
  <c r="G20" i="34"/>
  <c r="F20" i="34"/>
  <c r="E20" i="34"/>
  <c r="D20" i="34"/>
  <c r="C20" i="34"/>
  <c r="B20" i="34"/>
  <c r="P19" i="34"/>
  <c r="O19" i="34"/>
  <c r="N19" i="34"/>
  <c r="M19" i="34"/>
  <c r="L19" i="34"/>
  <c r="Q19" i="34" s="1"/>
  <c r="K19" i="34"/>
  <c r="G19" i="34"/>
  <c r="F19" i="34"/>
  <c r="E19" i="34"/>
  <c r="D19" i="34"/>
  <c r="C19" i="34"/>
  <c r="B19" i="34"/>
  <c r="P18" i="34"/>
  <c r="O18" i="34"/>
  <c r="N18" i="34"/>
  <c r="M18" i="34"/>
  <c r="L18" i="34"/>
  <c r="K18" i="34"/>
  <c r="G18" i="34"/>
  <c r="F18" i="34"/>
  <c r="E18" i="34"/>
  <c r="D18" i="34"/>
  <c r="C18" i="34"/>
  <c r="H18" i="34" s="1"/>
  <c r="B18" i="34"/>
  <c r="P17" i="34"/>
  <c r="O17" i="34"/>
  <c r="N17" i="34"/>
  <c r="M17" i="34"/>
  <c r="L17" i="34"/>
  <c r="K17" i="34"/>
  <c r="G17" i="34"/>
  <c r="F17" i="34"/>
  <c r="E17" i="34"/>
  <c r="D17" i="34"/>
  <c r="C17" i="34"/>
  <c r="B17" i="34"/>
  <c r="H17" i="34" s="1"/>
  <c r="P16" i="34"/>
  <c r="O16" i="34"/>
  <c r="N16" i="34"/>
  <c r="M16" i="34"/>
  <c r="Q16" i="34" s="1"/>
  <c r="L16" i="34"/>
  <c r="K16" i="34"/>
  <c r="G16" i="34"/>
  <c r="F16" i="34"/>
  <c r="E16" i="34"/>
  <c r="D16" i="34"/>
  <c r="C16" i="34"/>
  <c r="B16" i="34"/>
  <c r="P15" i="34"/>
  <c r="O15" i="34"/>
  <c r="N15" i="34"/>
  <c r="M15" i="34"/>
  <c r="L15" i="34"/>
  <c r="K15" i="34"/>
  <c r="G15" i="34"/>
  <c r="F15" i="34"/>
  <c r="E15" i="34"/>
  <c r="D15" i="34"/>
  <c r="C15" i="34"/>
  <c r="B15" i="34"/>
  <c r="P14" i="34"/>
  <c r="O14" i="34"/>
  <c r="N14" i="34"/>
  <c r="M14" i="34"/>
  <c r="L14" i="34"/>
  <c r="K14" i="34"/>
  <c r="G14" i="34"/>
  <c r="F14" i="34"/>
  <c r="E14" i="34"/>
  <c r="D14" i="34"/>
  <c r="C14" i="34"/>
  <c r="B14" i="34"/>
  <c r="H14" i="34" s="1"/>
  <c r="P13" i="34"/>
  <c r="O13" i="34"/>
  <c r="N13" i="34"/>
  <c r="M13" i="34"/>
  <c r="L13" i="34"/>
  <c r="K13" i="34"/>
  <c r="G13" i="34"/>
  <c r="F13" i="34"/>
  <c r="E13" i="34"/>
  <c r="D13" i="34"/>
  <c r="C13" i="34"/>
  <c r="B13" i="34"/>
  <c r="P12" i="34"/>
  <c r="O12" i="34"/>
  <c r="N12" i="34"/>
  <c r="M12" i="34"/>
  <c r="L12" i="34"/>
  <c r="K12" i="34"/>
  <c r="G12" i="34"/>
  <c r="F12" i="34"/>
  <c r="E12" i="34"/>
  <c r="D12" i="34"/>
  <c r="C12" i="34"/>
  <c r="B12" i="34"/>
  <c r="P11" i="34"/>
  <c r="O11" i="34"/>
  <c r="N11" i="34"/>
  <c r="M11" i="34"/>
  <c r="L11" i="34"/>
  <c r="K11" i="34"/>
  <c r="G11" i="34"/>
  <c r="F11" i="34"/>
  <c r="E11" i="34"/>
  <c r="D11" i="34"/>
  <c r="C11" i="34"/>
  <c r="B11" i="34"/>
  <c r="P10" i="34"/>
  <c r="O10" i="34"/>
  <c r="N10" i="34"/>
  <c r="M10" i="34"/>
  <c r="L10" i="34"/>
  <c r="K10" i="34"/>
  <c r="G10" i="34"/>
  <c r="F10" i="34"/>
  <c r="E10" i="34"/>
  <c r="D10" i="34"/>
  <c r="C10" i="34"/>
  <c r="B10" i="34"/>
  <c r="P9" i="34"/>
  <c r="O9" i="34"/>
  <c r="N9" i="34"/>
  <c r="M9" i="34"/>
  <c r="L9" i="34"/>
  <c r="K9" i="34"/>
  <c r="G9" i="34"/>
  <c r="F9" i="34"/>
  <c r="E9" i="34"/>
  <c r="D9" i="34"/>
  <c r="C9" i="34"/>
  <c r="B9" i="34"/>
  <c r="J5" i="34"/>
  <c r="A4" i="34"/>
  <c r="F33" i="33"/>
  <c r="E33" i="33"/>
  <c r="D33" i="33"/>
  <c r="C33" i="33"/>
  <c r="F32" i="33"/>
  <c r="E32" i="33"/>
  <c r="D32" i="33"/>
  <c r="C32" i="33"/>
  <c r="F31" i="33"/>
  <c r="E31" i="33"/>
  <c r="D31" i="33"/>
  <c r="C31" i="33"/>
  <c r="F30" i="33"/>
  <c r="E30" i="33"/>
  <c r="D30" i="33"/>
  <c r="C30" i="33"/>
  <c r="F29" i="33"/>
  <c r="E29" i="33"/>
  <c r="D29" i="33"/>
  <c r="C29" i="33"/>
  <c r="F28" i="33"/>
  <c r="E28" i="33"/>
  <c r="E34" i="33" s="1"/>
  <c r="D28" i="33"/>
  <c r="C28" i="33"/>
  <c r="A23" i="33"/>
  <c r="J5" i="35" s="1"/>
  <c r="F14" i="33"/>
  <c r="E14" i="33"/>
  <c r="D14" i="33"/>
  <c r="C14" i="33"/>
  <c r="F13" i="33"/>
  <c r="E13" i="33"/>
  <c r="D13" i="33"/>
  <c r="C13" i="33"/>
  <c r="F12" i="33"/>
  <c r="E12" i="33"/>
  <c r="D12" i="33"/>
  <c r="C12" i="33"/>
  <c r="F11" i="33"/>
  <c r="E11" i="33"/>
  <c r="D11" i="33"/>
  <c r="C11" i="33"/>
  <c r="F10" i="33"/>
  <c r="E10" i="33"/>
  <c r="D10" i="33"/>
  <c r="C10" i="33"/>
  <c r="F9" i="33"/>
  <c r="E9" i="33"/>
  <c r="D9" i="33"/>
  <c r="D15" i="33" s="1"/>
  <c r="C9" i="33"/>
  <c r="C15" i="33" s="1"/>
  <c r="Q36" i="34" l="1"/>
  <c r="Q36" i="37"/>
  <c r="H36" i="35"/>
  <c r="Q17" i="34"/>
  <c r="H22" i="34"/>
  <c r="Q25" i="34"/>
  <c r="H26" i="34"/>
  <c r="Q26" i="34"/>
  <c r="Q27" i="34"/>
  <c r="Q9" i="35"/>
  <c r="H10" i="35"/>
  <c r="H15" i="35"/>
  <c r="Q15" i="35"/>
  <c r="H16" i="35"/>
  <c r="Q16" i="35"/>
  <c r="H17" i="35"/>
  <c r="Q24" i="35"/>
  <c r="Q36" i="35"/>
  <c r="H9" i="37"/>
  <c r="Q27" i="37"/>
  <c r="F9" i="39"/>
  <c r="M10" i="39"/>
  <c r="F12" i="39"/>
  <c r="M18" i="39"/>
  <c r="F20" i="39"/>
  <c r="M21" i="39"/>
  <c r="F23" i="39"/>
  <c r="M24" i="39"/>
  <c r="M29" i="39"/>
  <c r="F31" i="39"/>
  <c r="M32" i="39"/>
  <c r="F36" i="39"/>
  <c r="H11" i="41"/>
  <c r="H15" i="41"/>
  <c r="H18" i="41"/>
  <c r="Q19" i="41"/>
  <c r="Q20" i="41"/>
  <c r="H22" i="41"/>
  <c r="Q22" i="41"/>
  <c r="Q23" i="41"/>
  <c r="E15" i="33"/>
  <c r="Q28" i="34"/>
  <c r="Q29" i="34"/>
  <c r="H30" i="34"/>
  <c r="H31" i="34"/>
  <c r="Q31" i="34"/>
  <c r="H32" i="34"/>
  <c r="Q32" i="34"/>
  <c r="H33" i="34"/>
  <c r="H34" i="34"/>
  <c r="Q34" i="34"/>
  <c r="H35" i="34"/>
  <c r="H12" i="35"/>
  <c r="Q17" i="35"/>
  <c r="H27" i="35"/>
  <c r="H28" i="35"/>
  <c r="Q28" i="35"/>
  <c r="Q29" i="35"/>
  <c r="H31" i="35"/>
  <c r="Q31" i="35"/>
  <c r="H32" i="35"/>
  <c r="Q32" i="35"/>
  <c r="Q9" i="36"/>
  <c r="Q10" i="36"/>
  <c r="Q27" i="36"/>
  <c r="H10" i="37"/>
  <c r="H30" i="37"/>
  <c r="Q31" i="37"/>
  <c r="F15" i="39"/>
  <c r="M16" i="39"/>
  <c r="M27" i="39"/>
  <c r="F34" i="39"/>
  <c r="H20" i="41"/>
  <c r="H21" i="41"/>
  <c r="H24" i="41"/>
  <c r="H25" i="41"/>
  <c r="Q26" i="41"/>
  <c r="H27" i="41"/>
  <c r="H28" i="41"/>
  <c r="Q28" i="41"/>
  <c r="H29" i="41"/>
  <c r="H9" i="34"/>
  <c r="Q9" i="34"/>
  <c r="H11" i="34"/>
  <c r="H12" i="34"/>
  <c r="Q12" i="34"/>
  <c r="H27" i="34"/>
  <c r="Q30" i="34"/>
  <c r="Q33" i="34"/>
  <c r="H36" i="34"/>
  <c r="Q14" i="35"/>
  <c r="H19" i="35"/>
  <c r="Q26" i="35"/>
  <c r="Q30" i="35"/>
  <c r="Q33" i="35"/>
  <c r="H10" i="36"/>
  <c r="H11" i="36"/>
  <c r="H12" i="36"/>
  <c r="H14" i="36"/>
  <c r="H15" i="36"/>
  <c r="Q15" i="36"/>
  <c r="Q26" i="36"/>
  <c r="H28" i="36"/>
  <c r="H29" i="36"/>
  <c r="H11" i="37"/>
  <c r="H12" i="37"/>
  <c r="H14" i="37"/>
  <c r="H15" i="37"/>
  <c r="H16" i="37"/>
  <c r="Q16" i="37"/>
  <c r="Q29" i="37"/>
  <c r="Q30" i="37"/>
  <c r="Q32" i="37"/>
  <c r="F10" i="39"/>
  <c r="M11" i="39"/>
  <c r="F18" i="39"/>
  <c r="M19" i="39"/>
  <c r="F21" i="39"/>
  <c r="M22" i="39"/>
  <c r="F24" i="39"/>
  <c r="M25" i="39"/>
  <c r="F29" i="39"/>
  <c r="M30" i="39"/>
  <c r="F32" i="39"/>
  <c r="M35" i="39"/>
  <c r="H19" i="41"/>
  <c r="Q21" i="41"/>
  <c r="H23" i="41"/>
  <c r="Q27" i="41"/>
  <c r="Q30" i="41"/>
  <c r="Q31" i="41"/>
  <c r="H32" i="41"/>
  <c r="Q32" i="41"/>
  <c r="H33" i="41"/>
  <c r="F34" i="33"/>
  <c r="H10" i="34"/>
  <c r="Q14" i="34"/>
  <c r="H15" i="34"/>
  <c r="Q15" i="34"/>
  <c r="H16" i="34"/>
  <c r="H29" i="34"/>
  <c r="Q18" i="35"/>
  <c r="Q20" i="35"/>
  <c r="Q21" i="35"/>
  <c r="H22" i="35"/>
  <c r="Q22" i="35"/>
  <c r="Q23" i="35"/>
  <c r="H29" i="35"/>
  <c r="H30" i="35"/>
  <c r="H35" i="35"/>
  <c r="Q35" i="35"/>
  <c r="Q11" i="36"/>
  <c r="Q12" i="36"/>
  <c r="H16" i="36"/>
  <c r="Q17" i="36"/>
  <c r="H18" i="36"/>
  <c r="H19" i="36"/>
  <c r="H20" i="36"/>
  <c r="Q20" i="36"/>
  <c r="H21" i="36"/>
  <c r="Q21" i="36"/>
  <c r="H22" i="36"/>
  <c r="H30" i="36"/>
  <c r="Q31" i="36"/>
  <c r="H32" i="36"/>
  <c r="Q32" i="36"/>
  <c r="H33" i="36"/>
  <c r="Q33" i="36"/>
  <c r="Q10" i="37"/>
  <c r="Q11" i="37"/>
  <c r="Q12" i="37"/>
  <c r="Q17" i="37"/>
  <c r="H18" i="37"/>
  <c r="Q18" i="37"/>
  <c r="Q19" i="37"/>
  <c r="H20" i="37"/>
  <c r="Q20" i="37"/>
  <c r="H21" i="37"/>
  <c r="H22" i="37"/>
  <c r="H23" i="37"/>
  <c r="Q23" i="37"/>
  <c r="H24" i="37"/>
  <c r="Q24" i="37"/>
  <c r="Q33" i="37"/>
  <c r="H34" i="37"/>
  <c r="Q34" i="37"/>
  <c r="H35" i="37"/>
  <c r="Q35" i="37"/>
  <c r="F16" i="39"/>
  <c r="F27" i="39"/>
  <c r="Q25" i="41"/>
  <c r="H26" i="41"/>
  <c r="H30" i="41"/>
  <c r="Q33" i="41"/>
  <c r="H34" i="41"/>
  <c r="H35" i="41"/>
  <c r="Q35" i="41"/>
  <c r="Q10" i="34"/>
  <c r="Q11" i="34"/>
  <c r="Q18" i="34"/>
  <c r="H19" i="34"/>
  <c r="H20" i="34"/>
  <c r="Q20" i="34"/>
  <c r="H21" i="34"/>
  <c r="Q21" i="34"/>
  <c r="Q22" i="34"/>
  <c r="H23" i="34"/>
  <c r="Q23" i="34"/>
  <c r="H24" i="34"/>
  <c r="Q16" i="36"/>
  <c r="Q18" i="36"/>
  <c r="Q19" i="36"/>
  <c r="Q22" i="36"/>
  <c r="H23" i="36"/>
  <c r="H24" i="36"/>
  <c r="H25" i="36"/>
  <c r="Q30" i="36"/>
  <c r="H31" i="36"/>
  <c r="H34" i="36"/>
  <c r="H35" i="36"/>
  <c r="Q35" i="36"/>
  <c r="H36" i="36"/>
  <c r="Q36" i="36"/>
  <c r="Q15" i="37"/>
  <c r="Q21" i="37"/>
  <c r="Q22" i="37"/>
  <c r="H26" i="37"/>
  <c r="Q26" i="37"/>
  <c r="H28" i="37"/>
  <c r="H36" i="37"/>
  <c r="M9" i="39"/>
  <c r="F11" i="39"/>
  <c r="M12" i="39"/>
  <c r="F14" i="39"/>
  <c r="M17" i="39"/>
  <c r="F19" i="39"/>
  <c r="M20" i="39"/>
  <c r="F22" i="39"/>
  <c r="M23" i="39"/>
  <c r="F25" i="39"/>
  <c r="M28" i="39"/>
  <c r="F30" i="39"/>
  <c r="M31" i="39"/>
  <c r="F33" i="39"/>
  <c r="F35" i="39"/>
  <c r="M36" i="39"/>
  <c r="H9" i="41"/>
  <c r="H10" i="41"/>
  <c r="Q10" i="41"/>
  <c r="Q11" i="41"/>
  <c r="H12" i="41"/>
  <c r="H31" i="41"/>
  <c r="H36" i="41"/>
  <c r="F15" i="33"/>
  <c r="D37" i="41"/>
  <c r="C34" i="33"/>
  <c r="C38" i="33" s="1"/>
  <c r="N37" i="41"/>
  <c r="L37" i="39"/>
  <c r="D34" i="33"/>
  <c r="D38" i="33" s="1"/>
  <c r="B37" i="34"/>
  <c r="F37" i="34"/>
  <c r="D37" i="34"/>
  <c r="K37" i="35"/>
  <c r="O37" i="35"/>
  <c r="E37" i="35"/>
  <c r="N37" i="37"/>
  <c r="F38" i="33"/>
  <c r="D37" i="37"/>
  <c r="L37" i="41"/>
  <c r="P37" i="41"/>
  <c r="B37" i="41"/>
  <c r="F37" i="41"/>
  <c r="L37" i="34"/>
  <c r="P37" i="34"/>
  <c r="N37" i="36"/>
  <c r="C37" i="34"/>
  <c r="G37" i="34"/>
  <c r="C37" i="36"/>
  <c r="G37" i="36"/>
  <c r="E37" i="39"/>
  <c r="M37" i="34"/>
  <c r="L37" i="37"/>
  <c r="P37" i="37"/>
  <c r="E37" i="36"/>
  <c r="B37" i="37"/>
  <c r="F37" i="37"/>
  <c r="C37" i="39"/>
  <c r="D37" i="35"/>
  <c r="D37" i="36"/>
  <c r="E37" i="37"/>
  <c r="B37" i="39"/>
  <c r="C37" i="41"/>
  <c r="G37" i="41"/>
  <c r="L37" i="35"/>
  <c r="P37" i="35"/>
  <c r="L37" i="36"/>
  <c r="P37" i="36"/>
  <c r="J37" i="39"/>
  <c r="E37" i="34"/>
  <c r="B37" i="35"/>
  <c r="F37" i="35"/>
  <c r="B37" i="36"/>
  <c r="F37" i="36"/>
  <c r="C37" i="37"/>
  <c r="G37" i="37"/>
  <c r="D37" i="39"/>
  <c r="E37" i="41"/>
  <c r="N37" i="34"/>
  <c r="N37" i="35"/>
  <c r="M37" i="37"/>
  <c r="M37" i="36"/>
  <c r="E38" i="33"/>
  <c r="O37" i="34"/>
  <c r="O37" i="36"/>
  <c r="O37" i="37"/>
  <c r="K37" i="39"/>
  <c r="O37" i="41"/>
  <c r="M37" i="35"/>
  <c r="I37" i="39"/>
  <c r="M37" i="41"/>
  <c r="C37" i="35"/>
  <c r="G37" i="35"/>
  <c r="G29" i="33"/>
  <c r="G30" i="33"/>
  <c r="G31" i="33"/>
  <c r="G32" i="33"/>
  <c r="G33" i="33"/>
  <c r="Q13" i="34"/>
  <c r="Q13" i="36"/>
  <c r="Q13" i="37"/>
  <c r="Q13" i="41"/>
  <c r="G10" i="33"/>
  <c r="G11" i="33"/>
  <c r="G12" i="33"/>
  <c r="G13" i="33"/>
  <c r="G14" i="33"/>
  <c r="G9" i="33"/>
  <c r="G28" i="33"/>
  <c r="H13" i="34"/>
  <c r="H37" i="34" s="1"/>
  <c r="H13" i="35"/>
  <c r="H13" i="36"/>
  <c r="H13" i="37"/>
  <c r="H13" i="41"/>
  <c r="K37" i="34"/>
  <c r="K37" i="36"/>
  <c r="K37" i="37"/>
  <c r="K37" i="41"/>
  <c r="F13" i="39"/>
  <c r="Q13" i="35"/>
  <c r="M13" i="39"/>
  <c r="M37" i="39" s="1"/>
  <c r="Q37" i="35" l="1"/>
  <c r="H37" i="41"/>
  <c r="Q37" i="41"/>
  <c r="F37" i="39"/>
  <c r="Q37" i="36"/>
  <c r="H37" i="37"/>
  <c r="Q37" i="37"/>
  <c r="H37" i="36"/>
  <c r="H37" i="35"/>
  <c r="Q37" i="34"/>
  <c r="G15" i="33"/>
  <c r="G34" i="33"/>
  <c r="G38" i="33" l="1"/>
</calcChain>
</file>

<file path=xl/comments1.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10.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11.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12.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13.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14.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15.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16.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17.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18.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19.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20.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21.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22.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23.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24.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25.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26.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27.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28.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4.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5.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6.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7.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8.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comments9.xml><?xml version="1.0" encoding="utf-8"?>
<comments xmlns="http://schemas.openxmlformats.org/spreadsheetml/2006/main">
  <authors>
    <author>Florida Department of Education</author>
  </authors>
  <commentList>
    <comment ref="C10" authorId="0" shapeId="0">
      <text>
        <r>
          <rPr>
            <b/>
            <sz val="12"/>
            <color indexed="81"/>
            <rFont val="Tahoma"/>
            <family val="2"/>
          </rPr>
          <t>Section 287.09451, Florida Statutes</t>
        </r>
        <r>
          <rPr>
            <sz val="9"/>
            <color indexed="81"/>
            <rFont val="Tahoma"/>
            <family val="2"/>
          </rPr>
          <t xml:space="preserve">
</t>
        </r>
      </text>
    </comment>
    <comment ref="B11" authorId="0" shapeId="0">
      <text>
        <r>
          <rPr>
            <b/>
            <sz val="12"/>
            <color indexed="81"/>
            <rFont val="Tahoma"/>
            <family val="2"/>
          </rPr>
          <t>CMBE Codes are listed in the MBE Codes Tab.</t>
        </r>
        <r>
          <rPr>
            <b/>
            <sz val="9"/>
            <color indexed="81"/>
            <rFont val="Tahoma"/>
            <family val="2"/>
          </rPr>
          <t xml:space="preserve">
</t>
        </r>
        <r>
          <rPr>
            <sz val="9"/>
            <color indexed="81"/>
            <rFont val="Tahoma"/>
            <family val="2"/>
          </rPr>
          <t xml:space="preserve">
</t>
        </r>
      </text>
    </comment>
    <comment ref="A12" authorId="0" shapeId="0">
      <text>
        <r>
          <rPr>
            <b/>
            <sz val="12"/>
            <color indexed="81"/>
            <rFont val="Tahoma"/>
            <family val="2"/>
          </rPr>
          <t>Section 288.703 (4), Florida Statutes - Definitions
Section 295.187, Florida Statutes - Service-Disabled Veteran Definition</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<sst xmlns="http://schemas.openxmlformats.org/spreadsheetml/2006/main" count="2865" uniqueCount="140">
  <si>
    <t>Certified MBE</t>
  </si>
  <si>
    <t>African American</t>
  </si>
  <si>
    <t>Hispanic</t>
  </si>
  <si>
    <t>Native American</t>
  </si>
  <si>
    <t>American Woman</t>
  </si>
  <si>
    <t>H</t>
  </si>
  <si>
    <t>I</t>
  </si>
  <si>
    <t>J</t>
  </si>
  <si>
    <t>K</t>
  </si>
  <si>
    <t>M</t>
  </si>
  <si>
    <t>Note:  Above expenditures may include subcontractor payments.</t>
  </si>
  <si>
    <t>Additional Comments:</t>
  </si>
  <si>
    <t>CMBE CODE</t>
  </si>
  <si>
    <t>Total Certified MBE</t>
  </si>
  <si>
    <t>Service-Disabled Veteran</t>
  </si>
  <si>
    <t>W</t>
  </si>
  <si>
    <t>The Florida College System</t>
  </si>
  <si>
    <t>CONSTRUCTION</t>
  </si>
  <si>
    <t>COMMODITIES</t>
  </si>
  <si>
    <t>OTHER CONTRACTUAL SERVICES</t>
  </si>
  <si>
    <t>VENDORS WITH OFFICE OF SUPPLIER DIVERSITY  (OSD) CERTIFICATION:</t>
  </si>
  <si>
    <t>Total Self-Identified MBE</t>
  </si>
  <si>
    <t>ANNUAL TOTAL</t>
  </si>
  <si>
    <t>N</t>
  </si>
  <si>
    <t>O</t>
  </si>
  <si>
    <t>P</t>
  </si>
  <si>
    <t>Q</t>
  </si>
  <si>
    <t>Y</t>
  </si>
  <si>
    <t>R</t>
  </si>
  <si>
    <t>BROWARD COLLEGE</t>
  </si>
  <si>
    <t>COLLEGE OF CENTRAL FLORIDA</t>
  </si>
  <si>
    <t>CHIPOLA COLLEGE</t>
  </si>
  <si>
    <t>DAYTONA STATE COLLEGE</t>
  </si>
  <si>
    <t>FLORIDA STATE COLLEGE AT JACKSONVILLE</t>
  </si>
  <si>
    <t>FLORIDA KEYS COMMUNITY COLLEGE</t>
  </si>
  <si>
    <t>GULF COAST STATE COLLEGE</t>
  </si>
  <si>
    <t>HILLSBOROUGH COMMUNITY COLLEGE</t>
  </si>
  <si>
    <t>INDIAN RIVER STATE COLLEGE</t>
  </si>
  <si>
    <t>FLORIDA GATEWAY COLLEGE</t>
  </si>
  <si>
    <t>STATE COLLEGE OF FLORIDA, MANATEE-SARASOTA</t>
  </si>
  <si>
    <t>MIAMI DADE COLLEGE</t>
  </si>
  <si>
    <t>NORTH FLORIDA COMMUNITY COLLEGE</t>
  </si>
  <si>
    <t>NORTHWEST FLORIDA STATE COLLEGE</t>
  </si>
  <si>
    <t>PALM BEACH STATE COLLEGE</t>
  </si>
  <si>
    <t>PENSACOLA STATE COLLEGE</t>
  </si>
  <si>
    <t>POLK STATE COLLEGE</t>
  </si>
  <si>
    <t>ST. JOHNS RIVER STATE COLLEGE</t>
  </si>
  <si>
    <t>ST. PETERSBURG COLLEGE</t>
  </si>
  <si>
    <t>SANTA FE COLLEGE</t>
  </si>
  <si>
    <t>SEMINOLE STATE COLLEGE OF FLORIDA</t>
  </si>
  <si>
    <t>TALLAHASSEE COMMUNITY COLLEGE</t>
  </si>
  <si>
    <t>VALENCIA COLLEGE</t>
  </si>
  <si>
    <t>CATEGORY</t>
  </si>
  <si>
    <t>Annual Certified Minority Business Expenditure (CMBE) Report</t>
  </si>
  <si>
    <t>College Name:</t>
  </si>
  <si>
    <t>Certified Minority Business Expenditure Report</t>
  </si>
  <si>
    <t>CATEGORY:</t>
  </si>
  <si>
    <t xml:space="preserve">CONSTRUCTION </t>
  </si>
  <si>
    <t xml:space="preserve">ARCHITECTURAL  AND OTHER PROFESSIONAL SERVICES  </t>
  </si>
  <si>
    <t xml:space="preserve">COMMODITIES </t>
  </si>
  <si>
    <t xml:space="preserve">OTHER CONTRACTUAL SERVICES  </t>
  </si>
  <si>
    <t>TOTAL CERTIFIED MBE</t>
  </si>
  <si>
    <t>THE FLORIDA COLLEGE SYSTEM</t>
  </si>
  <si>
    <t>CERTIFIED MINORITY BUSINESS EXPENDITURE REPORT</t>
  </si>
  <si>
    <t>COLLEGE</t>
  </si>
  <si>
    <t>TOTAL</t>
  </si>
  <si>
    <t xml:space="preserve">Total </t>
  </si>
  <si>
    <t>THE FLORIDA DOLLEGE SYSTEM</t>
  </si>
  <si>
    <t>Total</t>
  </si>
  <si>
    <t>Construction</t>
  </si>
  <si>
    <t>Architectural &amp; Other Personnel Services</t>
  </si>
  <si>
    <t>Commodities</t>
  </si>
  <si>
    <t>Other Contractual Services</t>
  </si>
  <si>
    <t>(ADDITIONAL SPEND WITH SELF-IDENTIFIED WOMEN/MINORITY VENDORS)</t>
  </si>
  <si>
    <t>ARCHITECTURAL &amp; OTHER PROFESSIONAL SERVICES EXPENDITURES BY MBE (NON-CERTIFIED)</t>
  </si>
  <si>
    <t>COMMODITIES EXPENDITURES BY MBE (NON-CERTIFIED)</t>
  </si>
  <si>
    <t>OTHER CONTRACTUAL SERVICES EXPENDITURES BY MBE (NON-CERTIFIED)</t>
  </si>
  <si>
    <t>OTHER CONTRACTUAL SERVICES EXPENDITURES BY MBE (OSD CERTIFIED)</t>
  </si>
  <si>
    <t>COMMODITIES EXPENDITURES BY MBE (OSD CERTIFIED)</t>
  </si>
  <si>
    <t>ARCHITECTURAL &amp; OTHER PROFESSIONAL SERVICES EXPENDITURES BY MBE(OSD CERTIFIED)</t>
  </si>
  <si>
    <t>CONSTRUCTION EXPENDITURES BY MBE (OSD CERTIFIED)</t>
  </si>
  <si>
    <t>TOTAL ANNUAL EXPENDITURES BY MBE (NON-CERTIFIED)</t>
  </si>
  <si>
    <t>TOTAL ANNUAL EXPENDITURES BY MBE (OSD CERTIFIED)</t>
  </si>
  <si>
    <t>TOTAL EXPENDITURES BY CATEGORY (OSD CERTIFIED)</t>
  </si>
  <si>
    <t>TOTAL EXPENDITURES BY CATEGORY (NON-CERTIFIED)</t>
  </si>
  <si>
    <t>CONSTRUCTION EXPENDITURES BY MBE (NON-CERTIFIED)</t>
  </si>
  <si>
    <t>System Summary (OSD Certified)</t>
  </si>
  <si>
    <t>System Summary (Non-Certified)</t>
  </si>
  <si>
    <t>EASTERN FLORIDA STATE COLLEGE</t>
  </si>
  <si>
    <t>INDUSTRY CATEGORY</t>
  </si>
  <si>
    <t>Eastern Florida State College</t>
  </si>
  <si>
    <t>Broward College</t>
  </si>
  <si>
    <t>College of Central Florida</t>
  </si>
  <si>
    <t>Daytona State College</t>
  </si>
  <si>
    <t>Florida SouthWestern State College</t>
  </si>
  <si>
    <t>Florida State College at Jacksonville</t>
  </si>
  <si>
    <t>Gulf Coast State College</t>
  </si>
  <si>
    <t>Hillsborough Community College</t>
  </si>
  <si>
    <t>Indian River State College</t>
  </si>
  <si>
    <t>State College of Florida, Manatee-Sarasota</t>
  </si>
  <si>
    <t>Miami Dade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</si>
  <si>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</si>
  <si>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</si>
  <si>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</si>
  <si>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</si>
  <si>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</si>
  <si>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</si>
  <si>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</si>
  <si>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</si>
  <si>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</si>
  <si>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Tallahassee Community College</t>
  </si>
  <si>
    <t>Valencia College</t>
  </si>
  <si>
    <t>Chipola College</t>
  </si>
  <si>
    <t>Florida Keys Community College</t>
  </si>
  <si>
    <t>Lake-Sumter State College</t>
  </si>
  <si>
    <t>Florida Gateway College</t>
  </si>
  <si>
    <t>North Florida Community College</t>
  </si>
  <si>
    <t>South Florida State College</t>
  </si>
  <si>
    <t>LAKE-SUMTER STATE COLLEGE</t>
  </si>
  <si>
    <t>PASCO-HERNANDO STATE COLLEGE</t>
  </si>
  <si>
    <t>Asian American</t>
  </si>
  <si>
    <t>Total Certified and Non-Certified</t>
  </si>
  <si>
    <t xml:space="preserve">ARCHITECTURAL, ENGINEERING AND OTHER PROFESSIONAL SERVICES </t>
  </si>
  <si>
    <t>Asian-American</t>
  </si>
  <si>
    <t>Non-Certified MBE</t>
  </si>
  <si>
    <t>FLORIDA SOUTHWESTERN STATE COLLEGE</t>
  </si>
  <si>
    <t>SOUTH FLORIDA STATE COLLEGE</t>
  </si>
  <si>
    <t>Fiscal Year:   July 1, 2017 Through June 30, 2018</t>
  </si>
  <si>
    <t xml:space="preserve">Enter amounts only for cells highlighted in light yellow.  </t>
  </si>
  <si>
    <t>Please complete and return the CMBE Report electronically to collegereporting@fldoe.org, no later than Tuesday, July 31, 2018.</t>
  </si>
  <si>
    <t xml:space="preserve">PLEASE SELECT INSTITUTION NAME </t>
  </si>
  <si>
    <r>
      <t>ADDITIONAL SPEND WITH SELF-IDENTIFIED WOMEN/MINORITY VENDORS</t>
    </r>
    <r>
      <rPr>
        <b/>
        <sz val="14"/>
        <color indexed="8"/>
        <rFont val="Calibri"/>
        <family val="2"/>
        <scheme val="minor"/>
      </rPr>
      <t>:</t>
    </r>
  </si>
  <si>
    <t>White male self identified MWBE exepnditure was $238,060.10</t>
  </si>
  <si>
    <t>Small busines expenditure  $71,883.82</t>
  </si>
  <si>
    <t>8A Small business expenditure $4,800.00</t>
  </si>
  <si>
    <t>Above report is for FY 2017/2018 and includes only expenditures with OSD certified W/MBE suppliers, OSD certified W/MBE subcontractors and subsuppliers total $717.672.87 which is $296,444.17 increase over FY 2016/2017.  The College spent $2,963,098.20 with self-identified MBE vendors which is $1,305,822.86 decrease over FY 2016/2017.</t>
  </si>
  <si>
    <t>Additional spend includes County and NMSDC certified suppliers.</t>
  </si>
  <si>
    <t>Indian River expended $ 273,763.24 for OSD Certified as M6 Small business with no Ethnic designation during FY 17-18.</t>
  </si>
  <si>
    <t xml:space="preserve">GCSC does not certify W/MBEs.  All vendors doing business with GCSC are required to complete an on-line vendor registration via the College Procurement webste https://www.gulfcoast.edu/administration-departments/procurement/vendor-registration.html.   Our policy is to provide minority and women owned businesses with an opportunity to participate in construction related services and contract for the provision of commodities, contractural and consulting services, and to encourage participation by such businesses.  To faciliite participation from W/MBEs, the Procurement Office participates in various workshops, trade shows and programs intended to educate and promote greater participation.  The College also seeks active participation through legal advertisements for solicitation for ITB's, ITN's, RFQ's, and RFP's.  </t>
  </si>
  <si>
    <t>Other Non-Profit $245,710.38                                                                                                                                                                                          Small Business $541,144.50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</si>
</sst>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_(&quot;$&quot;\ #,##0_);_(&quot;$&quot;\ \(#,##0\)"/>
    <numFmt numFmtId="167" formatCode="_(* #,##0_);_(* \(#,##0\)"/>
    <numFmt numFmtId="168" formatCode="_(* #,##0_);_(* \(#,##0\);_(* &quot;-&quot;??_);_(@_)"/>
  </numFmts>
  <fonts count="104">
    <font>
      <sz val="10"/>
      <name val="Arial"/>
    </font>
    <font>
      <sz val="11"/>
      <color theme="1"/>
      <name val="Calibri"/>
      <family val="2"/>
      <scheme val="minor"/>
    </font>
    <font>
      <sz val="10"/>
      <name val="Arial"/>
      <family val="2"/>
    </font>
    <font>
      <sz val="8"/>
      <name val="Arial"/>
      <family val="2"/>
    </font>
    <font>
      <b/>
      <sz val="10"/>
      <name val="Arial"/>
      <family val="2"/>
    </font>
    <font>
      <sz val="12"/>
      <name val="Arial"/>
      <family val="2"/>
    </font>
    <font>
      <b/>
      <sz val="14"/>
      <name val="Arial"/>
      <family val="2"/>
    </font>
    <font>
      <b/>
      <i/>
      <sz val="14"/>
      <name val="Arial"/>
      <family val="2"/>
    </font>
    <font>
      <sz val="10"/>
      <name val="Arial"/>
      <family val="2"/>
    </font>
    <font>
      <b/>
      <sz val="12"/>
      <name val="Arial"/>
      <family val="2"/>
    </font>
    <font>
      <sz val="14"/>
      <name val="Arial"/>
      <family val="2"/>
    </font>
    <font>
      <b/>
      <sz val="14"/>
      <color indexed="8"/>
      <name val="Arial"/>
      <family val="2"/>
    </font>
    <font>
      <sz val="10"/>
      <name val="Arial"/>
      <family val="2"/>
    </font>
    <font>
      <b/>
      <sz val="12"/>
      <color indexed="8"/>
      <name val="Arial"/>
      <family val="2"/>
    </font>
    <font>
      <b/>
      <sz val="14"/>
      <color indexed="12"/>
      <name val="Arial"/>
      <family val="2"/>
    </font>
    <font>
      <b/>
      <sz val="10"/>
      <color indexed="8"/>
      <name val="SWISS"/>
    </font>
    <font>
      <b/>
      <sz val="12"/>
      <color indexed="8"/>
      <name val="SWISS"/>
    </font>
    <font>
      <b/>
      <sz val="18"/>
      <color indexed="12"/>
      <name val="Arial"/>
      <family val="2"/>
    </font>
    <font>
      <b/>
      <sz val="14"/>
      <color rgb="FFFF0000"/>
      <name val="Arial"/>
      <family val="2"/>
    </font>
    <font>
      <b/>
      <sz val="18"/>
      <color rgb="FFFF0000"/>
      <name val="Arial"/>
      <family val="2"/>
    </font>
    <font>
      <b/>
      <sz val="18"/>
      <color theme="3"/>
      <name val="Cambria"/>
      <family val="2"/>
      <scheme val="major"/>
    </font>
    <font>
      <sz val="11"/>
      <color indexed="8"/>
      <name val="Calibri"/>
      <family val="2"/>
    </font>
    <font>
      <sz val="12"/>
      <name val="SWISS"/>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u/>
      <sz val="11"/>
      <color indexed="12"/>
      <name val="Calibri"/>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8"/>
      <color indexed="8"/>
      <name val="Arial"/>
      <family val="2"/>
    </font>
    <font>
      <sz val="10"/>
      <name val="Microsoft Sans Serif"/>
      <family val="2"/>
    </font>
    <font>
      <u/>
      <sz val="14"/>
      <color indexed="12"/>
      <name val="Arial"/>
      <family val="2"/>
    </font>
    <font>
      <sz val="12"/>
      <name val="Calibri"/>
      <family val="2"/>
    </font>
    <font>
      <u/>
      <sz val="11"/>
      <color theme="10"/>
      <name val="Calibri"/>
      <family val="2"/>
    </font>
    <font>
      <sz val="10"/>
      <color indexed="8"/>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16"/>
      <name val="Arial"/>
      <family val="2"/>
    </font>
    <font>
      <b/>
      <sz val="20"/>
      <name val="Calibri"/>
      <family val="2"/>
      <scheme val="minor"/>
    </font>
    <font>
      <sz val="20"/>
      <name val="Calibri"/>
      <family val="2"/>
      <scheme val="minor"/>
    </font>
    <font>
      <b/>
      <i/>
      <sz val="20"/>
      <name val="Calibri"/>
      <family val="2"/>
      <scheme val="minor"/>
    </font>
    <font>
      <b/>
      <i/>
      <sz val="20"/>
      <color theme="1"/>
      <name val="Calibri"/>
      <family val="2"/>
      <scheme val="minor"/>
    </font>
    <font>
      <b/>
      <i/>
      <sz val="20"/>
      <color rgb="FFFF0000"/>
      <name val="Calibri"/>
      <family val="2"/>
      <scheme val="minor"/>
    </font>
    <font>
      <sz val="10"/>
      <name val="Calibri"/>
      <family val="2"/>
      <scheme val="minor"/>
    </font>
    <font>
      <b/>
      <sz val="16"/>
      <color theme="1"/>
      <name val="Calibri"/>
      <family val="2"/>
      <scheme val="minor"/>
    </font>
    <font>
      <b/>
      <sz val="16"/>
      <color indexed="8"/>
      <name val="Calibri"/>
      <family val="2"/>
      <scheme val="minor"/>
    </font>
    <font>
      <b/>
      <sz val="14"/>
      <name val="Calibri"/>
      <family val="2"/>
      <scheme val="minor"/>
    </font>
    <font>
      <b/>
      <sz val="10"/>
      <name val="Calibri"/>
      <family val="2"/>
      <scheme val="minor"/>
    </font>
    <font>
      <sz val="8"/>
      <name val="Calibri"/>
      <family val="2"/>
      <scheme val="minor"/>
    </font>
    <font>
      <sz val="12"/>
      <name val="Calibri"/>
      <family val="2"/>
      <scheme val="minor"/>
    </font>
    <font>
      <sz val="14"/>
      <name val="Calibri"/>
      <family val="2"/>
      <scheme val="minor"/>
    </font>
    <font>
      <sz val="11"/>
      <name val="Calibri"/>
      <family val="2"/>
      <scheme val="minor"/>
    </font>
    <font>
      <b/>
      <sz val="14"/>
      <color theme="1"/>
      <name val="Calibri"/>
      <family val="2"/>
      <scheme val="minor"/>
    </font>
    <font>
      <sz val="12"/>
      <color theme="1"/>
      <name val="Calibri"/>
      <family val="2"/>
      <scheme val="minor"/>
    </font>
    <font>
      <b/>
      <sz val="16"/>
      <name val="Calibri"/>
      <family val="2"/>
      <scheme val="minor"/>
    </font>
    <font>
      <b/>
      <sz val="14"/>
      <color rgb="FFFF0000"/>
      <name val="Calibri"/>
      <family val="2"/>
      <scheme val="minor"/>
    </font>
    <font>
      <sz val="16"/>
      <name val="Calibri"/>
      <family val="2"/>
      <scheme val="minor"/>
    </font>
    <font>
      <sz val="16"/>
      <color indexed="8"/>
      <name val="Calibri"/>
      <family val="2"/>
      <scheme val="minor"/>
    </font>
    <font>
      <b/>
      <sz val="12"/>
      <color indexed="81"/>
      <name val="Tahoma"/>
      <family val="2"/>
    </font>
    <font>
      <sz val="9"/>
      <color indexed="81"/>
      <name val="Tahoma"/>
      <family val="2"/>
    </font>
    <font>
      <b/>
      <sz val="9"/>
      <color indexed="81"/>
      <name val="Tahoma"/>
      <family val="2"/>
    </font>
    <font>
      <b/>
      <sz val="14"/>
      <color indexed="8"/>
      <name val="Calibri"/>
      <family val="2"/>
      <scheme val="minor"/>
    </font>
    <font>
      <sz val="10"/>
      <name val="Arial"/>
    </font>
  </fonts>
  <fills count="61">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bgColor indexed="64"/>
      </patternFill>
    </fill>
    <fill>
      <patternFill patternType="solid">
        <fgColor theme="0"/>
        <bgColor indexed="64"/>
      </patternFill>
    </fill>
  </fills>
  <borders count="8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ck">
        <color indexed="64"/>
      </bottom>
      <diagonal/>
    </border>
    <border>
      <left/>
      <right style="thin">
        <color indexed="64"/>
      </right>
      <top style="medium">
        <color indexed="64"/>
      </top>
      <bottom style="thick">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s>
  <cellStyleXfs count="49347">
    <xf numFmtId="0" fontId="0" fillId="0" borderId="0"/>
    <xf numFmtId="43" fontId="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0" fontId="5" fillId="0" borderId="0"/>
    <xf numFmtId="0" fontId="8" fillId="0" borderId="0"/>
    <xf numFmtId="0" fontId="8" fillId="0" borderId="0"/>
    <xf numFmtId="9" fontId="12" fillId="0" borderId="0" applyFont="0" applyFill="0" applyBorder="0" applyAlignment="0" applyProtection="0"/>
    <xf numFmtId="0" fontId="2" fillId="0" borderId="0"/>
    <xf numFmtId="0" fontId="20" fillId="0" borderId="0" applyNumberFormat="0" applyFill="0" applyBorder="0" applyAlignment="0" applyProtection="0"/>
    <xf numFmtId="0" fontId="5" fillId="0" borderId="0"/>
    <xf numFmtId="0" fontId="2" fillId="0" borderId="0"/>
    <xf numFmtId="0" fontId="39"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39"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39"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39"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9"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39"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39"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39"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21" fillId="44" borderId="0" applyNumberFormat="0" applyBorder="0" applyAlignment="0" applyProtection="0"/>
    <xf numFmtId="0" fontId="39"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21" fillId="45" borderId="0" applyNumberFormat="0" applyBorder="0" applyAlignment="0" applyProtection="0"/>
    <xf numFmtId="0" fontId="39"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9"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39"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42"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42" fillId="44" borderId="0" applyNumberFormat="0" applyBorder="0" applyAlignment="0" applyProtection="0"/>
    <xf numFmtId="0" fontId="38" fillId="44" borderId="0" applyNumberFormat="0" applyBorder="0" applyAlignment="0" applyProtection="0"/>
    <xf numFmtId="0" fontId="42"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42"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42" fillId="49" borderId="0" applyNumberFormat="0" applyBorder="0" applyAlignment="0" applyProtection="0"/>
    <xf numFmtId="0" fontId="38" fillId="49" borderId="0" applyNumberFormat="0" applyBorder="0" applyAlignment="0" applyProtection="0"/>
    <xf numFmtId="0" fontId="42"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42" fillId="51" borderId="0" applyNumberFormat="0" applyBorder="0" applyAlignment="0" applyProtection="0"/>
    <xf numFmtId="0" fontId="38" fillId="51" borderId="0" applyNumberFormat="0" applyBorder="0" applyAlignment="0" applyProtection="0"/>
    <xf numFmtId="0" fontId="38" fillId="51" borderId="0" applyNumberFormat="0" applyBorder="0" applyAlignment="0" applyProtection="0"/>
    <xf numFmtId="0" fontId="42" fillId="52" borderId="0" applyNumberFormat="0" applyBorder="0" applyAlignment="0" applyProtection="0"/>
    <xf numFmtId="0" fontId="38" fillId="52" borderId="0" applyNumberFormat="0" applyBorder="0" applyAlignment="0" applyProtection="0"/>
    <xf numFmtId="0" fontId="38" fillId="52" borderId="0" applyNumberFormat="0" applyBorder="0" applyAlignment="0" applyProtection="0"/>
    <xf numFmtId="0" fontId="42" fillId="53" borderId="0" applyNumberFormat="0" applyBorder="0" applyAlignment="0" applyProtection="0"/>
    <xf numFmtId="0" fontId="38" fillId="53" borderId="0" applyNumberFormat="0" applyBorder="0" applyAlignment="0" applyProtection="0"/>
    <xf numFmtId="0" fontId="38" fillId="53" borderId="0" applyNumberFormat="0" applyBorder="0" applyAlignment="0" applyProtection="0"/>
    <xf numFmtId="0" fontId="42"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42" fillId="49" borderId="0" applyNumberFormat="0" applyBorder="0" applyAlignment="0" applyProtection="0"/>
    <xf numFmtId="0" fontId="38" fillId="49" borderId="0" applyNumberFormat="0" applyBorder="0" applyAlignment="0" applyProtection="0"/>
    <xf numFmtId="0" fontId="42" fillId="54" borderId="0" applyNumberFormat="0" applyBorder="0" applyAlignment="0" applyProtection="0"/>
    <xf numFmtId="0" fontId="38" fillId="54" borderId="0" applyNumberFormat="0" applyBorder="0" applyAlignment="0" applyProtection="0"/>
    <xf numFmtId="0" fontId="43"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44"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45" fillId="56" borderId="60" applyNumberFormat="0" applyAlignment="0" applyProtection="0"/>
    <xf numFmtId="0" fontId="34" fillId="56" borderId="60"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47" fillId="39" borderId="0" applyNumberFormat="0" applyBorder="0" applyAlignment="0" applyProtection="0"/>
    <xf numFmtId="0" fontId="27" fillId="39" borderId="0" applyNumberFormat="0" applyBorder="0" applyAlignment="0" applyProtection="0"/>
    <xf numFmtId="0" fontId="48" fillId="0" borderId="61" applyNumberFormat="0" applyFill="0" applyAlignment="0" applyProtection="0"/>
    <xf numFmtId="0" fontId="24" fillId="0" borderId="61" applyNumberFormat="0" applyFill="0" applyAlignment="0" applyProtection="0"/>
    <xf numFmtId="0" fontId="24" fillId="0" borderId="61" applyNumberFormat="0" applyFill="0" applyAlignment="0" applyProtection="0"/>
    <xf numFmtId="0" fontId="49" fillId="0" borderId="62" applyNumberFormat="0" applyFill="0" applyAlignment="0" applyProtection="0"/>
    <xf numFmtId="0" fontId="25" fillId="0" borderId="62" applyNumberFormat="0" applyFill="0" applyAlignment="0" applyProtection="0"/>
    <xf numFmtId="0" fontId="25" fillId="0" borderId="62" applyNumberFormat="0" applyFill="0" applyAlignment="0" applyProtection="0"/>
    <xf numFmtId="0" fontId="50" fillId="0" borderId="63" applyNumberFormat="0" applyFill="0" applyAlignment="0" applyProtection="0"/>
    <xf numFmtId="0" fontId="26" fillId="0" borderId="63" applyNumberFormat="0" applyFill="0" applyAlignment="0" applyProtection="0"/>
    <xf numFmtId="0" fontId="26" fillId="0" borderId="63"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9"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51" fillId="42" borderId="59" applyNumberFormat="0" applyAlignment="0" applyProtection="0"/>
    <xf numFmtId="0" fontId="30" fillId="42" borderId="59" applyNumberFormat="0" applyAlignment="0" applyProtection="0"/>
    <xf numFmtId="0" fontId="52" fillId="0" borderId="64" applyNumberFormat="0" applyFill="0" applyAlignment="0" applyProtection="0"/>
    <xf numFmtId="0" fontId="33" fillId="0" borderId="64" applyNumberFormat="0" applyFill="0" applyAlignment="0" applyProtection="0"/>
    <xf numFmtId="0" fontId="53" fillId="57" borderId="0" applyNumberFormat="0" applyBorder="0" applyAlignment="0" applyProtection="0"/>
    <xf numFmtId="0" fontId="29" fillId="5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5" fillId="0" borderId="0"/>
    <xf numFmtId="0" fontId="2" fillId="0" borderId="0"/>
    <xf numFmtId="0" fontId="21" fillId="0" borderId="0"/>
    <xf numFmtId="0" fontId="5"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6" fillId="0" borderId="0"/>
    <xf numFmtId="0" fontId="5" fillId="0" borderId="0"/>
    <xf numFmtId="0" fontId="21" fillId="0" borderId="0"/>
    <xf numFmtId="0" fontId="5"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 fillId="0" borderId="0"/>
    <xf numFmtId="0" fontId="21"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 fillId="0" borderId="0"/>
    <xf numFmtId="0" fontId="21"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0" fillId="0" borderId="0"/>
    <xf numFmtId="0" fontId="21" fillId="0" borderId="0"/>
    <xf numFmtId="0" fontId="10" fillId="0" borderId="0"/>
    <xf numFmtId="0" fontId="21" fillId="0" borderId="0"/>
    <xf numFmtId="0" fontId="21" fillId="0" borderId="0"/>
    <xf numFmtId="0" fontId="21" fillId="0" borderId="0"/>
    <xf numFmtId="0" fontId="21" fillId="0" borderId="0"/>
    <xf numFmtId="0" fontId="10" fillId="0" borderId="0"/>
    <xf numFmtId="0" fontId="21" fillId="0" borderId="0"/>
    <xf numFmtId="0" fontId="21" fillId="0" borderId="0"/>
    <xf numFmtId="0" fontId="21" fillId="0" borderId="0"/>
    <xf numFmtId="0" fontId="10" fillId="0" borderId="0"/>
    <xf numFmtId="0" fontId="10" fillId="0" borderId="0"/>
    <xf numFmtId="0" fontId="21" fillId="0" borderId="0"/>
    <xf numFmtId="0" fontId="5"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56" fillId="0" borderId="0"/>
    <xf numFmtId="0" fontId="21" fillId="0" borderId="0"/>
    <xf numFmtId="0" fontId="21" fillId="0" borderId="0"/>
    <xf numFmtId="0" fontId="21" fillId="0" borderId="0"/>
    <xf numFmtId="0" fontId="21"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0" fillId="0" borderId="0"/>
    <xf numFmtId="0" fontId="1" fillId="0" borderId="0"/>
    <xf numFmtId="0" fontId="21" fillId="0" borderId="0"/>
    <xf numFmtId="0" fontId="21" fillId="0" borderId="0"/>
    <xf numFmtId="0" fontId="21" fillId="0" borderId="0"/>
    <xf numFmtId="0" fontId="21" fillId="0" borderId="0"/>
    <xf numFmtId="0" fontId="2" fillId="0" borderId="0"/>
    <xf numFmtId="0" fontId="5" fillId="0" borderId="0"/>
    <xf numFmtId="0" fontId="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21" fillId="0" borderId="0"/>
    <xf numFmtId="0" fontId="5"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0" fontId="23" fillId="0" borderId="0" applyNumberFormat="0" applyFill="0" applyBorder="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0" fontId="40" fillId="0" borderId="0" applyNumberFormat="0" applyFill="0" applyBorder="0" applyAlignment="0" applyProtection="0"/>
    <xf numFmtId="0" fontId="3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44"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44" fillId="55" borderId="59" applyNumberFormat="0" applyAlignment="0" applyProtection="0"/>
    <xf numFmtId="0" fontId="32" fillId="55" borderId="59" applyNumberFormat="0" applyAlignment="0" applyProtection="0"/>
    <xf numFmtId="0" fontId="32" fillId="55" borderId="59"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0" fontId="30" fillId="42" borderId="59" applyNumberFormat="0" applyAlignment="0" applyProtection="0"/>
    <xf numFmtId="0" fontId="30" fillId="42" borderId="59" applyNumberFormat="0" applyAlignment="0" applyProtection="0"/>
    <xf numFmtId="0" fontId="51" fillId="42" borderId="59" applyNumberFormat="0" applyAlignment="0" applyProtection="0"/>
    <xf numFmtId="0" fontId="51" fillId="42" borderId="59" applyNumberFormat="0" applyAlignment="0" applyProtection="0"/>
    <xf numFmtId="44" fontId="21" fillId="0" borderId="0" applyFont="0" applyFill="0" applyBorder="0" applyAlignment="0" applyProtection="0"/>
    <xf numFmtId="0" fontId="51" fillId="42" borderId="59" applyNumberFormat="0" applyAlignment="0" applyProtection="0"/>
    <xf numFmtId="0" fontId="30" fillId="42" borderId="59" applyNumberFormat="0" applyAlignment="0" applyProtection="0"/>
    <xf numFmtId="0" fontId="51" fillId="42" borderId="59" applyNumberFormat="0" applyAlignment="0" applyProtection="0"/>
    <xf numFmtId="0" fontId="30" fillId="42" borderId="59" applyNumberFormat="0" applyAlignment="0" applyProtection="0"/>
    <xf numFmtId="0" fontId="32"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44" fillId="55" borderId="59" applyNumberFormat="0" applyAlignment="0" applyProtection="0"/>
    <xf numFmtId="0" fontId="44" fillId="55" borderId="59" applyNumberFormat="0" applyAlignment="0" applyProtection="0"/>
    <xf numFmtId="0" fontId="1" fillId="0" borderId="0"/>
    <xf numFmtId="0" fontId="1" fillId="0" borderId="0"/>
    <xf numFmtId="0" fontId="1" fillId="0" borderId="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9" fontId="21" fillId="0" borderId="0" applyFont="0" applyFill="0" applyBorder="0" applyAlignment="0" applyProtection="0"/>
    <xf numFmtId="0" fontId="21" fillId="58" borderId="65" applyNumberFormat="0" applyFont="0" applyAlignment="0" applyProtection="0"/>
    <xf numFmtId="0" fontId="21" fillId="58" borderId="65" applyNumberFormat="0" applyFon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44"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51" fillId="42" borderId="59" applyNumberFormat="0" applyAlignment="0" applyProtection="0"/>
    <xf numFmtId="0" fontId="30" fillId="42" borderId="59" applyNumberFormat="0" applyAlignment="0" applyProtection="0"/>
    <xf numFmtId="0" fontId="1" fillId="0" borderId="0"/>
    <xf numFmtId="0" fontId="1" fillId="0" borderId="0"/>
    <xf numFmtId="0" fontId="1" fillId="0" borderId="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0" fontId="1" fillId="0" borderId="0"/>
    <xf numFmtId="0" fontId="1" fillId="0" borderId="0"/>
    <xf numFmtId="0" fontId="1" fillId="0" borderId="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44"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51" fillId="42" borderId="59" applyNumberFormat="0" applyAlignment="0" applyProtection="0"/>
    <xf numFmtId="0" fontId="30" fillId="42" borderId="59" applyNumberFormat="0" applyAlignment="0" applyProtection="0"/>
    <xf numFmtId="0" fontId="1" fillId="0" borderId="0"/>
    <xf numFmtId="0" fontId="1" fillId="0" borderId="0"/>
    <xf numFmtId="0" fontId="1" fillId="0" borderId="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22" fillId="0" borderId="0"/>
    <xf numFmtId="0" fontId="5" fillId="0" borderId="0"/>
    <xf numFmtId="0" fontId="5" fillId="0" borderId="0"/>
    <xf numFmtId="0" fontId="5" fillId="0" borderId="0"/>
    <xf numFmtId="0" fontId="5" fillId="0" borderId="0"/>
    <xf numFmtId="0" fontId="22" fillId="0" borderId="0"/>
    <xf numFmtId="0" fontId="1" fillId="0" borderId="0"/>
    <xf numFmtId="0" fontId="1" fillId="0" borderId="0"/>
    <xf numFmtId="0" fontId="5"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2" fillId="0" borderId="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44"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51" fillId="42" borderId="59" applyNumberFormat="0" applyAlignment="0" applyProtection="0"/>
    <xf numFmtId="0" fontId="30" fillId="42" borderId="59" applyNumberFormat="0" applyAlignment="0" applyProtection="0"/>
    <xf numFmtId="0" fontId="1" fillId="0" borderId="0"/>
    <xf numFmtId="0" fontId="1" fillId="0" borderId="0"/>
    <xf numFmtId="0" fontId="1" fillId="0" borderId="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44"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44"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30" fillId="42" borderId="59" applyNumberFormat="0" applyAlignment="0" applyProtection="0"/>
    <xf numFmtId="0" fontId="30" fillId="42" borderId="59" applyNumberFormat="0" applyAlignment="0" applyProtection="0"/>
    <xf numFmtId="0" fontId="51" fillId="42" borderId="59" applyNumberFormat="0" applyAlignment="0" applyProtection="0"/>
    <xf numFmtId="0" fontId="51" fillId="42" borderId="59" applyNumberFormat="0" applyAlignment="0" applyProtection="0"/>
    <xf numFmtId="0" fontId="51" fillId="42" borderId="59" applyNumberFormat="0" applyAlignment="0" applyProtection="0"/>
    <xf numFmtId="0" fontId="30" fillId="42" borderId="59" applyNumberFormat="0" applyAlignment="0" applyProtection="0"/>
    <xf numFmtId="0" fontId="51" fillId="42" borderId="59" applyNumberFormat="0" applyAlignment="0" applyProtection="0"/>
    <xf numFmtId="0" fontId="30" fillId="42" borderId="59" applyNumberFormat="0" applyAlignment="0" applyProtection="0"/>
    <xf numFmtId="0" fontId="32"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44" fillId="55" borderId="59" applyNumberFormat="0" applyAlignment="0" applyProtection="0"/>
    <xf numFmtId="0" fontId="44" fillId="55" borderId="59" applyNumberFormat="0" applyAlignment="0" applyProtection="0"/>
    <xf numFmtId="0" fontId="1" fillId="0" borderId="0"/>
    <xf numFmtId="0" fontId="1" fillId="0" borderId="0"/>
    <xf numFmtId="0" fontId="1" fillId="0" borderId="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44"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51" fillId="42" borderId="59" applyNumberFormat="0" applyAlignment="0" applyProtection="0"/>
    <xf numFmtId="0" fontId="30" fillId="42" borderId="59" applyNumberFormat="0" applyAlignment="0" applyProtection="0"/>
    <xf numFmtId="0" fontId="1" fillId="0" borderId="0"/>
    <xf numFmtId="0" fontId="1" fillId="0" borderId="0"/>
    <xf numFmtId="0" fontId="1" fillId="0" borderId="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0" fontId="1" fillId="0" borderId="0"/>
    <xf numFmtId="0" fontId="1" fillId="0" borderId="0"/>
    <xf numFmtId="0" fontId="1" fillId="0" borderId="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44"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51" fillId="42" borderId="59" applyNumberFormat="0" applyAlignment="0" applyProtection="0"/>
    <xf numFmtId="0" fontId="30" fillId="42" borderId="59" applyNumberFormat="0" applyAlignment="0" applyProtection="0"/>
    <xf numFmtId="0" fontId="1" fillId="0" borderId="0"/>
    <xf numFmtId="0" fontId="1" fillId="0" borderId="0"/>
    <xf numFmtId="0" fontId="1" fillId="0" borderId="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0" fontId="1" fillId="0" borderId="0"/>
    <xf numFmtId="0" fontId="62" fillId="14" borderId="0" applyNumberFormat="0" applyBorder="0" applyAlignment="0" applyProtection="0"/>
    <xf numFmtId="0" fontId="39" fillId="37" borderId="0" applyNumberFormat="0" applyBorder="0" applyAlignment="0" applyProtection="0"/>
    <xf numFmtId="0" fontId="21" fillId="37" borderId="0" applyNumberFormat="0" applyBorder="0" applyAlignment="0" applyProtection="0"/>
    <xf numFmtId="0" fontId="39" fillId="37" borderId="0" applyNumberFormat="0" applyBorder="0" applyAlignment="0" applyProtection="0"/>
    <xf numFmtId="0" fontId="21" fillId="37" borderId="0" applyNumberFormat="0" applyBorder="0" applyAlignment="0" applyProtection="0"/>
    <xf numFmtId="0" fontId="62" fillId="18" borderId="0" applyNumberFormat="0" applyBorder="0" applyAlignment="0" applyProtection="0"/>
    <xf numFmtId="0" fontId="39" fillId="38" borderId="0" applyNumberFormat="0" applyBorder="0" applyAlignment="0" applyProtection="0"/>
    <xf numFmtId="0" fontId="21" fillId="38" borderId="0" applyNumberFormat="0" applyBorder="0" applyAlignment="0" applyProtection="0"/>
    <xf numFmtId="0" fontId="39" fillId="38" borderId="0" applyNumberFormat="0" applyBorder="0" applyAlignment="0" applyProtection="0"/>
    <xf numFmtId="0" fontId="21" fillId="38" borderId="0" applyNumberFormat="0" applyBorder="0" applyAlignment="0" applyProtection="0"/>
    <xf numFmtId="0" fontId="62" fillId="22" borderId="0" applyNumberFormat="0" applyBorder="0" applyAlignment="0" applyProtection="0"/>
    <xf numFmtId="0" fontId="39" fillId="39" borderId="0" applyNumberFormat="0" applyBorder="0" applyAlignment="0" applyProtection="0"/>
    <xf numFmtId="0" fontId="21" fillId="39" borderId="0" applyNumberFormat="0" applyBorder="0" applyAlignment="0" applyProtection="0"/>
    <xf numFmtId="0" fontId="39" fillId="39" borderId="0" applyNumberFormat="0" applyBorder="0" applyAlignment="0" applyProtection="0"/>
    <xf numFmtId="0" fontId="21" fillId="39" borderId="0" applyNumberFormat="0" applyBorder="0" applyAlignment="0" applyProtection="0"/>
    <xf numFmtId="0" fontId="62" fillId="26" borderId="0" applyNumberFormat="0" applyBorder="0" applyAlignment="0" applyProtection="0"/>
    <xf numFmtId="0" fontId="39" fillId="40" borderId="0" applyNumberFormat="0" applyBorder="0" applyAlignment="0" applyProtection="0"/>
    <xf numFmtId="0" fontId="21" fillId="40" borderId="0" applyNumberFormat="0" applyBorder="0" applyAlignment="0" applyProtection="0"/>
    <xf numFmtId="0" fontId="39" fillId="40" borderId="0" applyNumberFormat="0" applyBorder="0" applyAlignment="0" applyProtection="0"/>
    <xf numFmtId="0" fontId="21" fillId="40" borderId="0" applyNumberFormat="0" applyBorder="0" applyAlignment="0" applyProtection="0"/>
    <xf numFmtId="0" fontId="62" fillId="30" borderId="0" applyNumberFormat="0" applyBorder="0" applyAlignment="0" applyProtection="0"/>
    <xf numFmtId="0" fontId="39" fillId="41" borderId="0" applyNumberFormat="0" applyBorder="0" applyAlignment="0" applyProtection="0"/>
    <xf numFmtId="0" fontId="21" fillId="41" borderId="0" applyNumberFormat="0" applyBorder="0" applyAlignment="0" applyProtection="0"/>
    <xf numFmtId="0" fontId="39" fillId="41" borderId="0" applyNumberFormat="0" applyBorder="0" applyAlignment="0" applyProtection="0"/>
    <xf numFmtId="0" fontId="21" fillId="41" borderId="0" applyNumberFormat="0" applyBorder="0" applyAlignment="0" applyProtection="0"/>
    <xf numFmtId="0" fontId="62" fillId="34" borderId="0" applyNumberFormat="0" applyBorder="0" applyAlignment="0" applyProtection="0"/>
    <xf numFmtId="0" fontId="39" fillId="42" borderId="0" applyNumberFormat="0" applyBorder="0" applyAlignment="0" applyProtection="0"/>
    <xf numFmtId="0" fontId="21" fillId="42" borderId="0" applyNumberFormat="0" applyBorder="0" applyAlignment="0" applyProtection="0"/>
    <xf numFmtId="0" fontId="39" fillId="42" borderId="0" applyNumberFormat="0" applyBorder="0" applyAlignment="0" applyProtection="0"/>
    <xf numFmtId="0" fontId="21" fillId="42" borderId="0" applyNumberFormat="0" applyBorder="0" applyAlignment="0" applyProtection="0"/>
    <xf numFmtId="0" fontId="62" fillId="15" borderId="0" applyNumberFormat="0" applyBorder="0" applyAlignment="0" applyProtection="0"/>
    <xf numFmtId="0" fontId="39" fillId="43" borderId="0" applyNumberFormat="0" applyBorder="0" applyAlignment="0" applyProtection="0"/>
    <xf numFmtId="0" fontId="21" fillId="43" borderId="0" applyNumberFormat="0" applyBorder="0" applyAlignment="0" applyProtection="0"/>
    <xf numFmtId="0" fontId="39" fillId="43" borderId="0" applyNumberFormat="0" applyBorder="0" applyAlignment="0" applyProtection="0"/>
    <xf numFmtId="0" fontId="21" fillId="43" borderId="0" applyNumberFormat="0" applyBorder="0" applyAlignment="0" applyProtection="0"/>
    <xf numFmtId="0" fontId="62" fillId="19" borderId="0" applyNumberFormat="0" applyBorder="0" applyAlignment="0" applyProtection="0"/>
    <xf numFmtId="0" fontId="39" fillId="44" borderId="0" applyNumberFormat="0" applyBorder="0" applyAlignment="0" applyProtection="0"/>
    <xf numFmtId="0" fontId="21" fillId="44" borderId="0" applyNumberFormat="0" applyBorder="0" applyAlignment="0" applyProtection="0"/>
    <xf numFmtId="0" fontId="39" fillId="44" borderId="0" applyNumberFormat="0" applyBorder="0" applyAlignment="0" applyProtection="0"/>
    <xf numFmtId="0" fontId="21" fillId="44" borderId="0" applyNumberFormat="0" applyBorder="0" applyAlignment="0" applyProtection="0"/>
    <xf numFmtId="0" fontId="62" fillId="23" borderId="0" applyNumberFormat="0" applyBorder="0" applyAlignment="0" applyProtection="0"/>
    <xf numFmtId="0" fontId="39" fillId="45" borderId="0" applyNumberFormat="0" applyBorder="0" applyAlignment="0" applyProtection="0"/>
    <xf numFmtId="0" fontId="21" fillId="45" borderId="0" applyNumberFormat="0" applyBorder="0" applyAlignment="0" applyProtection="0"/>
    <xf numFmtId="0" fontId="39" fillId="45" borderId="0" applyNumberFormat="0" applyBorder="0" applyAlignment="0" applyProtection="0"/>
    <xf numFmtId="0" fontId="21" fillId="45" borderId="0" applyNumberFormat="0" applyBorder="0" applyAlignment="0" applyProtection="0"/>
    <xf numFmtId="0" fontId="62" fillId="27" borderId="0" applyNumberFormat="0" applyBorder="0" applyAlignment="0" applyProtection="0"/>
    <xf numFmtId="0" fontId="39" fillId="40" borderId="0" applyNumberFormat="0" applyBorder="0" applyAlignment="0" applyProtection="0"/>
    <xf numFmtId="0" fontId="21" fillId="40" borderId="0" applyNumberFormat="0" applyBorder="0" applyAlignment="0" applyProtection="0"/>
    <xf numFmtId="0" fontId="39" fillId="40" borderId="0" applyNumberFormat="0" applyBorder="0" applyAlignment="0" applyProtection="0"/>
    <xf numFmtId="0" fontId="21" fillId="40" borderId="0" applyNumberFormat="0" applyBorder="0" applyAlignment="0" applyProtection="0"/>
    <xf numFmtId="0" fontId="62" fillId="31" borderId="0" applyNumberFormat="0" applyBorder="0" applyAlignment="0" applyProtection="0"/>
    <xf numFmtId="0" fontId="39" fillId="43" borderId="0" applyNumberFormat="0" applyBorder="0" applyAlignment="0" applyProtection="0"/>
    <xf numFmtId="0" fontId="21" fillId="43" borderId="0" applyNumberFormat="0" applyBorder="0" applyAlignment="0" applyProtection="0"/>
    <xf numFmtId="0" fontId="39" fillId="43" borderId="0" applyNumberFormat="0" applyBorder="0" applyAlignment="0" applyProtection="0"/>
    <xf numFmtId="0" fontId="21" fillId="43" borderId="0" applyNumberFormat="0" applyBorder="0" applyAlignment="0" applyProtection="0"/>
    <xf numFmtId="0" fontId="62" fillId="35" borderId="0" applyNumberFormat="0" applyBorder="0" applyAlignment="0" applyProtection="0"/>
    <xf numFmtId="0" fontId="39" fillId="46" borderId="0" applyNumberFormat="0" applyBorder="0" applyAlignment="0" applyProtection="0"/>
    <xf numFmtId="0" fontId="21" fillId="46" borderId="0" applyNumberFormat="0" applyBorder="0" applyAlignment="0" applyProtection="0"/>
    <xf numFmtId="0" fontId="39" fillId="46" borderId="0" applyNumberFormat="0" applyBorder="0" applyAlignment="0" applyProtection="0"/>
    <xf numFmtId="0" fontId="21" fillId="46" borderId="0" applyNumberFormat="0" applyBorder="0" applyAlignment="0" applyProtection="0"/>
    <xf numFmtId="0" fontId="63" fillId="1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63" fillId="20" borderId="0" applyNumberFormat="0" applyBorder="0" applyAlignment="0" applyProtection="0"/>
    <xf numFmtId="0" fontId="63" fillId="2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63" fillId="28"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63" fillId="32" borderId="0" applyNumberFormat="0" applyBorder="0" applyAlignment="0" applyProtection="0"/>
    <xf numFmtId="0" fontId="63" fillId="36"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63" fillId="13"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63" fillId="17"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63" fillId="21"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63" fillId="25" borderId="0" applyNumberFormat="0" applyBorder="0" applyAlignment="0" applyProtection="0"/>
    <xf numFmtId="0" fontId="42" fillId="48" borderId="0" applyNumberFormat="0" applyBorder="0" applyAlignment="0" applyProtection="0"/>
    <xf numFmtId="0" fontId="42" fillId="48" borderId="0" applyNumberFormat="0" applyBorder="0" applyAlignment="0" applyProtection="0"/>
    <xf numFmtId="0" fontId="63" fillId="29" borderId="0" applyNumberFormat="0" applyBorder="0" applyAlignment="0" applyProtection="0"/>
    <xf numFmtId="0" fontId="63" fillId="33" borderId="0" applyNumberFormat="0" applyBorder="0" applyAlignment="0" applyProtection="0"/>
    <xf numFmtId="0" fontId="64" fillId="7" borderId="0" applyNumberFormat="0" applyBorder="0" applyAlignment="0" applyProtection="0"/>
    <xf numFmtId="0" fontId="43" fillId="38" borderId="0" applyNumberFormat="0" applyBorder="0" applyAlignment="0" applyProtection="0"/>
    <xf numFmtId="0" fontId="43" fillId="38" borderId="0" applyNumberFormat="0" applyBorder="0" applyAlignment="0" applyProtection="0"/>
    <xf numFmtId="0" fontId="65" fillId="10" borderId="53" applyNumberFormat="0" applyAlignment="0" applyProtection="0"/>
    <xf numFmtId="0" fontId="66" fillId="11" borderId="56" applyNumberFormat="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4" fontId="21"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5" fillId="0" borderId="0" applyFont="0" applyFill="0" applyBorder="0" applyAlignment="0" applyProtection="0"/>
    <xf numFmtId="0" fontId="67" fillId="0" borderId="0" applyNumberFormat="0" applyFill="0" applyBorder="0" applyAlignment="0" applyProtection="0"/>
    <xf numFmtId="0" fontId="68" fillId="6" borderId="0" applyNumberFormat="0" applyBorder="0" applyAlignment="0" applyProtection="0"/>
    <xf numFmtId="0" fontId="69" fillId="0" borderId="50" applyNumberFormat="0" applyFill="0" applyAlignment="0" applyProtection="0"/>
    <xf numFmtId="0" fontId="48" fillId="0" borderId="61" applyNumberFormat="0" applyFill="0" applyAlignment="0" applyProtection="0"/>
    <xf numFmtId="0" fontId="48" fillId="0" borderId="61" applyNumberFormat="0" applyFill="0" applyAlignment="0" applyProtection="0"/>
    <xf numFmtId="0" fontId="70" fillId="0" borderId="51" applyNumberFormat="0" applyFill="0" applyAlignment="0" applyProtection="0"/>
    <xf numFmtId="0" fontId="49" fillId="0" borderId="62" applyNumberFormat="0" applyFill="0" applyAlignment="0" applyProtection="0"/>
    <xf numFmtId="0" fontId="49" fillId="0" borderId="62" applyNumberFormat="0" applyFill="0" applyAlignment="0" applyProtection="0"/>
    <xf numFmtId="0" fontId="71" fillId="0" borderId="52" applyNumberFormat="0" applyFill="0" applyAlignment="0" applyProtection="0"/>
    <xf numFmtId="0" fontId="50" fillId="0" borderId="63" applyNumberFormat="0" applyFill="0" applyAlignment="0" applyProtection="0"/>
    <xf numFmtId="0" fontId="50" fillId="0" borderId="63" applyNumberFormat="0" applyFill="0" applyAlignment="0" applyProtection="0"/>
    <xf numFmtId="0" fontId="7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1" fillId="0" borderId="0" applyNumberFormat="0" applyFill="0" applyBorder="0" applyAlignment="0" applyProtection="0">
      <alignment vertical="top"/>
      <protection locked="0"/>
    </xf>
    <xf numFmtId="0" fontId="72" fillId="9" borderId="53" applyNumberFormat="0" applyAlignment="0" applyProtection="0"/>
    <xf numFmtId="0" fontId="73" fillId="0" borderId="55" applyNumberFormat="0" applyFill="0" applyAlignment="0" applyProtection="0"/>
    <xf numFmtId="0" fontId="74" fillId="8" borderId="0" applyNumberFormat="0" applyBorder="0" applyAlignment="0" applyProtection="0"/>
    <xf numFmtId="0" fontId="2" fillId="0" borderId="0"/>
    <xf numFmtId="0" fontId="21" fillId="0" borderId="0"/>
    <xf numFmtId="0" fontId="21" fillId="0" borderId="0"/>
    <xf numFmtId="0" fontId="2" fillId="0" borderId="0"/>
    <xf numFmtId="0" fontId="2" fillId="0" borderId="0"/>
    <xf numFmtId="0" fontId="21" fillId="0" borderId="0"/>
    <xf numFmtId="0" fontId="21" fillId="0" borderId="0"/>
    <xf numFmtId="0" fontId="5" fillId="0" borderId="0"/>
    <xf numFmtId="0" fontId="5" fillId="0" borderId="0"/>
    <xf numFmtId="0" fontId="21" fillId="0" borderId="0"/>
    <xf numFmtId="0" fontId="21" fillId="0" borderId="0"/>
    <xf numFmtId="0" fontId="2" fillId="0" borderId="0"/>
    <xf numFmtId="0" fontId="2" fillId="0" borderId="0"/>
    <xf numFmtId="0" fontId="21" fillId="0" borderId="0"/>
    <xf numFmtId="0" fontId="21" fillId="0" borderId="0"/>
    <xf numFmtId="0" fontId="2" fillId="0" borderId="0"/>
    <xf numFmtId="0" fontId="2" fillId="0" borderId="0"/>
    <xf numFmtId="0" fontId="21" fillId="0" borderId="0"/>
    <xf numFmtId="0" fontId="21" fillId="0" borderId="0"/>
    <xf numFmtId="0" fontId="2" fillId="0" borderId="0"/>
    <xf numFmtId="0" fontId="2" fillId="0" borderId="0"/>
    <xf numFmtId="0" fontId="21" fillId="0" borderId="0"/>
    <xf numFmtId="0" fontId="21" fillId="0" borderId="0"/>
    <xf numFmtId="0" fontId="5" fillId="0" borderId="0"/>
    <xf numFmtId="0" fontId="21" fillId="0" borderId="0"/>
    <xf numFmtId="0" fontId="62" fillId="0" borderId="0"/>
    <xf numFmtId="0" fontId="21" fillId="0" borderId="0"/>
    <xf numFmtId="0" fontId="22" fillId="0" borderId="0"/>
    <xf numFmtId="0" fontId="21" fillId="0" borderId="0"/>
    <xf numFmtId="0" fontId="2" fillId="0" borderId="0"/>
    <xf numFmtId="0" fontId="2" fillId="0" borderId="0"/>
    <xf numFmtId="0" fontId="1" fillId="0" borderId="0"/>
    <xf numFmtId="0" fontId="1" fillId="0" borderId="0"/>
    <xf numFmtId="0" fontId="1" fillId="0" borderId="0"/>
    <xf numFmtId="0" fontId="21"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21" fillId="0" borderId="0"/>
    <xf numFmtId="0" fontId="21" fillId="0" borderId="0"/>
    <xf numFmtId="0" fontId="21" fillId="0" borderId="0"/>
    <xf numFmtId="0" fontId="5" fillId="0" borderId="0"/>
    <xf numFmtId="0" fontId="5" fillId="0" borderId="0"/>
    <xf numFmtId="0" fontId="21" fillId="58" borderId="65" applyNumberFormat="0" applyFont="0" applyAlignment="0" applyProtection="0"/>
    <xf numFmtId="0" fontId="60" fillId="12" borderId="57" applyNumberFormat="0" applyFont="0" applyAlignment="0" applyProtection="0"/>
    <xf numFmtId="0" fontId="60" fillId="12" borderId="57" applyNumberFormat="0" applyFont="0" applyAlignment="0" applyProtection="0"/>
    <xf numFmtId="0" fontId="60" fillId="12" borderId="57" applyNumberFormat="0" applyFont="0" applyAlignment="0" applyProtection="0"/>
    <xf numFmtId="0" fontId="60" fillId="12" borderId="57" applyNumberFormat="0" applyFont="0" applyAlignment="0" applyProtection="0"/>
    <xf numFmtId="0" fontId="75" fillId="10" borderId="54"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0" fontId="23" fillId="0" borderId="0" applyNumberFormat="0" applyFill="0" applyBorder="0" applyAlignment="0" applyProtection="0"/>
    <xf numFmtId="0" fontId="76" fillId="0" borderId="58" applyNumberFormat="0" applyFill="0" applyAlignment="0" applyProtection="0"/>
    <xf numFmtId="0" fontId="77" fillId="0" borderId="0" applyNumberForma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44"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44"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30" fillId="42" borderId="59" applyNumberFormat="0" applyAlignment="0" applyProtection="0"/>
    <xf numFmtId="0" fontId="30" fillId="42" borderId="59" applyNumberFormat="0" applyAlignment="0" applyProtection="0"/>
    <xf numFmtId="0" fontId="51" fillId="42" borderId="59" applyNumberFormat="0" applyAlignment="0" applyProtection="0"/>
    <xf numFmtId="0" fontId="51" fillId="42" borderId="59" applyNumberFormat="0" applyAlignment="0" applyProtection="0"/>
    <xf numFmtId="0" fontId="51" fillId="42" borderId="59" applyNumberFormat="0" applyAlignment="0" applyProtection="0"/>
    <xf numFmtId="0" fontId="30" fillId="42" borderId="59" applyNumberFormat="0" applyAlignment="0" applyProtection="0"/>
    <xf numFmtId="0" fontId="51" fillId="42" borderId="59" applyNumberFormat="0" applyAlignment="0" applyProtection="0"/>
    <xf numFmtId="0" fontId="30" fillId="42" borderId="59" applyNumberFormat="0" applyAlignment="0" applyProtection="0"/>
    <xf numFmtId="0" fontId="32"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44" fillId="55" borderId="59" applyNumberFormat="0" applyAlignment="0" applyProtection="0"/>
    <xf numFmtId="0" fontId="44" fillId="55" borderId="59" applyNumberFormat="0" applyAlignment="0" applyProtection="0"/>
    <xf numFmtId="0" fontId="1" fillId="0" borderId="0"/>
    <xf numFmtId="0" fontId="1" fillId="0" borderId="0"/>
    <xf numFmtId="0" fontId="1" fillId="0" borderId="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44"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51" fillId="42" borderId="59" applyNumberFormat="0" applyAlignment="0" applyProtection="0"/>
    <xf numFmtId="0" fontId="30" fillId="42" borderId="59" applyNumberFormat="0" applyAlignment="0" applyProtection="0"/>
    <xf numFmtId="0" fontId="1" fillId="0" borderId="0"/>
    <xf numFmtId="0" fontId="1" fillId="0" borderId="0"/>
    <xf numFmtId="0" fontId="1" fillId="0" borderId="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0" fontId="1" fillId="0" borderId="0"/>
    <xf numFmtId="0" fontId="1" fillId="0" borderId="0"/>
    <xf numFmtId="0" fontId="1" fillId="0" borderId="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44" fillId="55" borderId="59" applyNumberFormat="0" applyAlignment="0" applyProtection="0"/>
    <xf numFmtId="0" fontId="32" fillId="55" borderId="59" applyNumberFormat="0" applyAlignment="0" applyProtection="0"/>
    <xf numFmtId="0" fontId="32" fillId="55" borderId="59" applyNumberFormat="0" applyAlignment="0" applyProtection="0"/>
    <xf numFmtId="0" fontId="51" fillId="42" borderId="59" applyNumberFormat="0" applyAlignment="0" applyProtection="0"/>
    <xf numFmtId="0" fontId="30" fillId="42" borderId="59" applyNumberFormat="0" applyAlignment="0" applyProtection="0"/>
    <xf numFmtId="0" fontId="1" fillId="0" borderId="0"/>
    <xf numFmtId="0" fontId="1" fillId="0" borderId="0"/>
    <xf numFmtId="0" fontId="1" fillId="0" borderId="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21" fillId="58" borderId="65" applyNumberFormat="0" applyFont="0" applyAlignment="0" applyProtection="0"/>
    <xf numFmtId="0" fontId="54" fillId="55" borderId="66" applyNumberFormat="0" applyAlignment="0" applyProtection="0"/>
    <xf numFmtId="0" fontId="31" fillId="55" borderId="66" applyNumberFormat="0" applyAlignment="0" applyProtection="0"/>
    <xf numFmtId="0" fontId="31" fillId="55" borderId="66" applyNumberFormat="0" applyAlignment="0" applyProtection="0"/>
    <xf numFmtId="0" fontId="55" fillId="0" borderId="67" applyNumberFormat="0" applyFill="0" applyAlignment="0" applyProtection="0"/>
    <xf numFmtId="0" fontId="37" fillId="0" borderId="67" applyNumberFormat="0" applyFill="0" applyAlignment="0" applyProtection="0"/>
    <xf numFmtId="0" fontId="37" fillId="0" borderId="67" applyNumberFormat="0" applyFill="0" applyAlignment="0" applyProtection="0"/>
    <xf numFmtId="0" fontId="1" fillId="0" borderId="0"/>
    <xf numFmtId="0" fontId="1" fillId="0" borderId="0"/>
    <xf numFmtId="0" fontId="1" fillId="0" borderId="0"/>
    <xf numFmtId="0" fontId="2" fillId="0" borderId="0"/>
    <xf numFmtId="44" fontId="103" fillId="0" borderId="0" applyFont="0" applyFill="0" applyBorder="0" applyAlignment="0" applyProtection="0"/>
  </cellStyleXfs>
  <cellXfs count="305">
    <xf numFmtId="0" fontId="0" fillId="0" borderId="0" xfId="0"/>
    <xf numFmtId="0" fontId="0" fillId="0" borderId="0" xfId="0" applyAlignment="1">
      <alignment horizontal="center"/>
    </xf>
    <xf numFmtId="0" fontId="5" fillId="0" borderId="0" xfId="0" applyFont="1"/>
    <xf numFmtId="0" fontId="0" fillId="0" borderId="0" xfId="0" applyBorder="1"/>
    <xf numFmtId="0" fontId="8" fillId="0" borderId="0" xfId="0" applyFont="1"/>
    <xf numFmtId="0" fontId="4" fillId="0" borderId="0" xfId="0" applyFont="1"/>
    <xf numFmtId="166" fontId="0" fillId="0" borderId="0" xfId="0" applyNumberFormat="1"/>
    <xf numFmtId="166" fontId="9" fillId="0" borderId="2" xfId="0" applyNumberFormat="1" applyFont="1" applyBorder="1" applyAlignment="1">
      <alignment horizontal="center"/>
    </xf>
    <xf numFmtId="165" fontId="5" fillId="2" borderId="2" xfId="0" applyNumberFormat="1" applyFont="1" applyFill="1" applyBorder="1"/>
    <xf numFmtId="166" fontId="5" fillId="2" borderId="0" xfId="0" applyNumberFormat="1" applyFont="1" applyFill="1"/>
    <xf numFmtId="4" fontId="5" fillId="2" borderId="0" xfId="0" applyNumberFormat="1" applyFont="1" applyFill="1"/>
    <xf numFmtId="165" fontId="8" fillId="0" borderId="0" xfId="0" applyNumberFormat="1" applyFont="1" applyFill="1" applyBorder="1"/>
    <xf numFmtId="167" fontId="0" fillId="0" borderId="0" xfId="0" applyNumberFormat="1"/>
    <xf numFmtId="0" fontId="8" fillId="0" borderId="0" xfId="0" applyFont="1" applyFill="1" applyBorder="1"/>
    <xf numFmtId="0" fontId="0" fillId="0" borderId="0" xfId="0" applyFill="1" applyBorder="1"/>
    <xf numFmtId="4" fontId="8" fillId="0" borderId="0" xfId="0" applyNumberFormat="1" applyFont="1"/>
    <xf numFmtId="165" fontId="0" fillId="0" borderId="0" xfId="0" applyNumberFormat="1"/>
    <xf numFmtId="0" fontId="9" fillId="0" borderId="8" xfId="0" applyFont="1" applyBorder="1" applyAlignment="1">
      <alignment horizontal="center" wrapText="1"/>
    </xf>
    <xf numFmtId="166" fontId="9" fillId="0" borderId="9" xfId="0" applyNumberFormat="1" applyFont="1" applyBorder="1" applyAlignment="1">
      <alignment horizontal="center" wrapText="1"/>
    </xf>
    <xf numFmtId="166" fontId="9" fillId="0" borderId="10" xfId="0" applyNumberFormat="1" applyFont="1" applyBorder="1" applyAlignment="1">
      <alignment horizontal="center" wrapText="1"/>
    </xf>
    <xf numFmtId="166" fontId="9" fillId="0" borderId="10" xfId="0" applyNumberFormat="1" applyFont="1" applyFill="1" applyBorder="1" applyAlignment="1">
      <alignment horizontal="center" wrapText="1"/>
    </xf>
    <xf numFmtId="166" fontId="9" fillId="0" borderId="11" xfId="0" applyNumberFormat="1" applyFont="1" applyBorder="1" applyAlignment="1">
      <alignment horizontal="center" wrapText="1"/>
    </xf>
    <xf numFmtId="0" fontId="4" fillId="0" borderId="0" xfId="0" applyFont="1" applyAlignment="1">
      <alignment horizontal="center" wrapText="1"/>
    </xf>
    <xf numFmtId="165" fontId="5" fillId="0" borderId="13" xfId="0" applyNumberFormat="1" applyFont="1" applyBorder="1"/>
    <xf numFmtId="0" fontId="9" fillId="2" borderId="14" xfId="0" applyNumberFormat="1" applyFont="1" applyFill="1" applyBorder="1" applyAlignment="1"/>
    <xf numFmtId="4" fontId="5" fillId="0" borderId="5" xfId="0" applyNumberFormat="1" applyFont="1" applyBorder="1"/>
    <xf numFmtId="4" fontId="5" fillId="0" borderId="2" xfId="0" applyNumberFormat="1" applyFont="1" applyBorder="1"/>
    <xf numFmtId="4" fontId="5" fillId="0" borderId="2" xfId="0" applyNumberFormat="1" applyFont="1" applyFill="1" applyBorder="1"/>
    <xf numFmtId="4" fontId="5" fillId="0" borderId="5" xfId="0" applyNumberFormat="1" applyFont="1" applyFill="1" applyBorder="1"/>
    <xf numFmtId="0" fontId="9" fillId="2" borderId="15" xfId="0" applyNumberFormat="1" applyFont="1" applyFill="1" applyBorder="1" applyAlignment="1"/>
    <xf numFmtId="4" fontId="5" fillId="0" borderId="16" xfId="0" applyNumberFormat="1" applyFont="1" applyFill="1" applyBorder="1"/>
    <xf numFmtId="4" fontId="5" fillId="0" borderId="17" xfId="0" applyNumberFormat="1" applyFont="1" applyBorder="1"/>
    <xf numFmtId="0" fontId="6" fillId="0" borderId="18" xfId="0" applyNumberFormat="1" applyFont="1" applyBorder="1" applyAlignment="1"/>
    <xf numFmtId="165" fontId="6" fillId="0" borderId="19" xfId="0" applyNumberFormat="1" applyFont="1" applyFill="1" applyBorder="1"/>
    <xf numFmtId="0" fontId="5" fillId="0" borderId="0" xfId="0" applyFont="1" applyAlignment="1">
      <alignment horizontal="center"/>
    </xf>
    <xf numFmtId="0" fontId="5" fillId="0" borderId="0" xfId="0" applyFont="1" applyAlignment="1"/>
    <xf numFmtId="1" fontId="16" fillId="0" borderId="0" xfId="0" applyNumberFormat="1" applyFont="1" applyFill="1" applyAlignment="1">
      <alignment horizontal="center" vertical="top"/>
    </xf>
    <xf numFmtId="1" fontId="13" fillId="0" borderId="0" xfId="0" applyNumberFormat="1" applyFont="1" applyFill="1" applyAlignment="1">
      <alignment horizontal="center" vertical="top"/>
    </xf>
    <xf numFmtId="4" fontId="5" fillId="0" borderId="17" xfId="0" applyNumberFormat="1" applyFont="1" applyFill="1" applyBorder="1"/>
    <xf numFmtId="165" fontId="6" fillId="0" borderId="9" xfId="0" applyNumberFormat="1" applyFont="1" applyFill="1" applyBorder="1"/>
    <xf numFmtId="0" fontId="0" fillId="0" borderId="0" xfId="0" applyAlignment="1"/>
    <xf numFmtId="44" fontId="9" fillId="0" borderId="8" xfId="0" applyNumberFormat="1" applyFont="1" applyBorder="1" applyAlignment="1">
      <alignment horizontal="center" wrapText="1"/>
    </xf>
    <xf numFmtId="44" fontId="9" fillId="0" borderId="9" xfId="0" applyNumberFormat="1" applyFont="1" applyBorder="1" applyAlignment="1">
      <alignment horizontal="center" wrapText="1"/>
    </xf>
    <xf numFmtId="44" fontId="9" fillId="0" borderId="10" xfId="0" applyNumberFormat="1" applyFont="1" applyBorder="1" applyAlignment="1">
      <alignment horizontal="center" wrapText="1"/>
    </xf>
    <xf numFmtId="44" fontId="4" fillId="0" borderId="0" xfId="0" applyNumberFormat="1" applyFont="1" applyAlignment="1">
      <alignment horizontal="center" wrapText="1"/>
    </xf>
    <xf numFmtId="4" fontId="5" fillId="0" borderId="13" xfId="0" applyNumberFormat="1" applyFont="1" applyBorder="1"/>
    <xf numFmtId="0" fontId="9" fillId="0" borderId="0" xfId="0" applyFont="1" applyAlignment="1">
      <alignment horizontal="center" wrapText="1"/>
    </xf>
    <xf numFmtId="0" fontId="7" fillId="0" borderId="0" xfId="0" applyFont="1" applyAlignment="1"/>
    <xf numFmtId="165" fontId="5" fillId="2" borderId="0" xfId="0" applyNumberFormat="1" applyFont="1" applyFill="1" applyBorder="1"/>
    <xf numFmtId="166" fontId="0" fillId="0" borderId="0" xfId="0" applyNumberFormat="1" applyBorder="1"/>
    <xf numFmtId="44" fontId="9" fillId="0" borderId="11" xfId="0" applyNumberFormat="1" applyFont="1" applyBorder="1" applyAlignment="1">
      <alignment horizontal="center" wrapText="1"/>
    </xf>
    <xf numFmtId="165" fontId="5" fillId="0" borderId="20" xfId="0" applyNumberFormat="1" applyFont="1" applyBorder="1"/>
    <xf numFmtId="4" fontId="5" fillId="0" borderId="20" xfId="0" applyNumberFormat="1" applyFont="1" applyBorder="1"/>
    <xf numFmtId="165" fontId="5" fillId="0" borderId="21" xfId="0" applyNumberFormat="1" applyFont="1" applyBorder="1"/>
    <xf numFmtId="4" fontId="5" fillId="0" borderId="14" xfId="0" applyNumberFormat="1" applyFont="1" applyBorder="1"/>
    <xf numFmtId="4" fontId="5" fillId="0" borderId="15" xfId="0" applyNumberFormat="1" applyFont="1" applyBorder="1"/>
    <xf numFmtId="165" fontId="6" fillId="0" borderId="8" xfId="0" applyNumberFormat="1" applyFont="1" applyBorder="1"/>
    <xf numFmtId="4" fontId="5" fillId="0" borderId="4" xfId="0" applyNumberFormat="1" applyFont="1" applyBorder="1"/>
    <xf numFmtId="4" fontId="5" fillId="0" borderId="4" xfId="0" applyNumberFormat="1" applyFont="1" applyFill="1" applyBorder="1"/>
    <xf numFmtId="4" fontId="5" fillId="0" borderId="1" xfId="0" applyNumberFormat="1" applyFont="1" applyFill="1" applyBorder="1"/>
    <xf numFmtId="166" fontId="9" fillId="0" borderId="8" xfId="0" applyNumberFormat="1" applyFont="1" applyBorder="1" applyAlignment="1">
      <alignment horizontal="center" wrapText="1"/>
    </xf>
    <xf numFmtId="4" fontId="5" fillId="0" borderId="21" xfId="0" applyNumberFormat="1" applyFont="1" applyBorder="1"/>
    <xf numFmtId="4" fontId="5" fillId="0" borderId="7" xfId="0" applyNumberFormat="1" applyFont="1" applyFill="1" applyBorder="1"/>
    <xf numFmtId="4" fontId="5" fillId="0" borderId="22" xfId="0" applyNumberFormat="1" applyFont="1" applyFill="1" applyBorder="1"/>
    <xf numFmtId="4" fontId="5" fillId="0" borderId="21" xfId="0" applyNumberFormat="1" applyFont="1" applyFill="1" applyBorder="1"/>
    <xf numFmtId="4" fontId="5" fillId="0" borderId="23" xfId="0" applyNumberFormat="1" applyFont="1" applyFill="1" applyBorder="1"/>
    <xf numFmtId="165" fontId="6" fillId="0" borderId="8" xfId="0" applyNumberFormat="1" applyFont="1" applyFill="1" applyBorder="1"/>
    <xf numFmtId="0" fontId="9" fillId="0" borderId="17" xfId="0" applyFont="1" applyFill="1" applyBorder="1" applyAlignment="1">
      <alignment horizontal="center"/>
    </xf>
    <xf numFmtId="2" fontId="9" fillId="2" borderId="21" xfId="0" applyNumberFormat="1" applyFont="1" applyFill="1" applyBorder="1" applyAlignment="1"/>
    <xf numFmtId="165" fontId="8" fillId="0" borderId="0" xfId="0" applyNumberFormat="1" applyFont="1"/>
    <xf numFmtId="165" fontId="10" fillId="0" borderId="0" xfId="0" applyNumberFormat="1" applyFont="1"/>
    <xf numFmtId="164" fontId="10" fillId="0" borderId="0" xfId="0" applyNumberFormat="1" applyFont="1"/>
    <xf numFmtId="165" fontId="6" fillId="0" borderId="28" xfId="0" applyNumberFormat="1" applyFont="1" applyFill="1" applyBorder="1"/>
    <xf numFmtId="4" fontId="5" fillId="0" borderId="7" xfId="0" applyNumberFormat="1" applyFont="1" applyBorder="1"/>
    <xf numFmtId="4" fontId="5" fillId="0" borderId="22" xfId="0" applyNumberFormat="1" applyFont="1" applyBorder="1"/>
    <xf numFmtId="4" fontId="5" fillId="0" borderId="23" xfId="0" applyNumberFormat="1" applyFont="1" applyBorder="1"/>
    <xf numFmtId="0" fontId="6" fillId="0" borderId="8" xfId="0" applyNumberFormat="1" applyFont="1" applyBorder="1" applyAlignment="1"/>
    <xf numFmtId="0" fontId="9" fillId="0" borderId="29" xfId="0" applyFont="1" applyBorder="1" applyAlignment="1">
      <alignment wrapText="1"/>
    </xf>
    <xf numFmtId="0" fontId="9" fillId="0" borderId="30" xfId="0" applyFont="1" applyBorder="1" applyAlignment="1">
      <alignment horizontal="center" wrapText="1"/>
    </xf>
    <xf numFmtId="0" fontId="9" fillId="0" borderId="30" xfId="0" applyFont="1" applyBorder="1" applyAlignment="1">
      <alignment horizontal="center"/>
    </xf>
    <xf numFmtId="0" fontId="9" fillId="0" borderId="31" xfId="0" applyFont="1" applyBorder="1" applyAlignment="1">
      <alignment horizontal="center" wrapText="1"/>
    </xf>
    <xf numFmtId="166" fontId="5" fillId="0" borderId="32" xfId="0" applyNumberFormat="1" applyFont="1" applyBorder="1"/>
    <xf numFmtId="165" fontId="5" fillId="2" borderId="26" xfId="0" applyNumberFormat="1" applyFont="1" applyFill="1" applyBorder="1"/>
    <xf numFmtId="0" fontId="5" fillId="0" borderId="33" xfId="0" applyFont="1" applyFill="1" applyBorder="1"/>
    <xf numFmtId="165" fontId="5" fillId="2" borderId="34" xfId="0" applyNumberFormat="1" applyFont="1" applyFill="1" applyBorder="1"/>
    <xf numFmtId="165" fontId="5" fillId="0" borderId="6" xfId="0" applyNumberFormat="1" applyFont="1" applyBorder="1"/>
    <xf numFmtId="165" fontId="5" fillId="0" borderId="6" xfId="0" applyNumberFormat="1" applyFont="1" applyFill="1" applyBorder="1"/>
    <xf numFmtId="165" fontId="5" fillId="0" borderId="27" xfId="0" applyNumberFormat="1" applyFont="1" applyBorder="1"/>
    <xf numFmtId="165" fontId="5" fillId="0" borderId="27" xfId="0" applyNumberFormat="1" applyFont="1" applyFill="1" applyBorder="1"/>
    <xf numFmtId="165" fontId="5" fillId="0" borderId="21" xfId="0" applyNumberFormat="1" applyFont="1" applyFill="1" applyBorder="1"/>
    <xf numFmtId="4" fontId="5" fillId="0" borderId="14" xfId="0" applyNumberFormat="1" applyFont="1" applyFill="1" applyBorder="1"/>
    <xf numFmtId="0" fontId="0" fillId="0" borderId="0" xfId="0"/>
    <xf numFmtId="0" fontId="6" fillId="3" borderId="32" xfId="0" applyFont="1" applyFill="1" applyBorder="1"/>
    <xf numFmtId="0" fontId="8" fillId="3" borderId="2" xfId="0" applyFont="1" applyFill="1" applyBorder="1"/>
    <xf numFmtId="0" fontId="8" fillId="3" borderId="26" xfId="0" applyFont="1" applyFill="1" applyBorder="1"/>
    <xf numFmtId="166" fontId="9" fillId="3" borderId="25" xfId="0" applyNumberFormat="1" applyFont="1" applyFill="1" applyBorder="1" applyAlignment="1">
      <alignment horizontal="left"/>
    </xf>
    <xf numFmtId="0" fontId="8" fillId="3" borderId="10" xfId="0" applyFont="1" applyFill="1" applyBorder="1" applyAlignment="1">
      <alignment wrapText="1"/>
    </xf>
    <xf numFmtId="165" fontId="9" fillId="3" borderId="10" xfId="0" applyNumberFormat="1" applyFont="1" applyFill="1" applyBorder="1" applyAlignment="1"/>
    <xf numFmtId="165" fontId="9" fillId="3" borderId="12" xfId="0" applyNumberFormat="1" applyFont="1" applyFill="1" applyBorder="1" applyAlignment="1"/>
    <xf numFmtId="166" fontId="9" fillId="3" borderId="25" xfId="0" applyNumberFormat="1" applyFont="1" applyFill="1" applyBorder="1" applyAlignment="1">
      <alignment wrapText="1"/>
    </xf>
    <xf numFmtId="166" fontId="5" fillId="0" borderId="32" xfId="0" applyNumberFormat="1" applyFont="1" applyBorder="1" applyAlignment="1">
      <alignment horizontal="left"/>
    </xf>
    <xf numFmtId="165" fontId="6" fillId="0" borderId="0" xfId="0" applyNumberFormat="1" applyFont="1" applyFill="1" applyBorder="1"/>
    <xf numFmtId="165" fontId="78" fillId="0" borderId="10" xfId="0" applyNumberFormat="1" applyFont="1" applyFill="1" applyBorder="1"/>
    <xf numFmtId="165" fontId="78" fillId="0" borderId="12" xfId="0" applyNumberFormat="1" applyFont="1" applyFill="1" applyBorder="1"/>
    <xf numFmtId="0" fontId="78" fillId="0" borderId="38" xfId="0" applyFont="1" applyFill="1" applyBorder="1"/>
    <xf numFmtId="0" fontId="78" fillId="0" borderId="9" xfId="0" applyFont="1" applyFill="1" applyBorder="1" applyAlignment="1">
      <alignment wrapText="1"/>
    </xf>
    <xf numFmtId="165" fontId="9" fillId="0" borderId="0" xfId="0" applyNumberFormat="1" applyFont="1" applyFill="1" applyBorder="1" applyAlignment="1"/>
    <xf numFmtId="0" fontId="80" fillId="0" borderId="0" xfId="0" applyFont="1"/>
    <xf numFmtId="0" fontId="80" fillId="0" borderId="0" xfId="0" applyFont="1" applyAlignment="1">
      <alignment horizontal="center"/>
    </xf>
    <xf numFmtId="0" fontId="84" fillId="0" borderId="0" xfId="0" applyFont="1"/>
    <xf numFmtId="0" fontId="85" fillId="0" borderId="0" xfId="0" applyFont="1" applyAlignment="1">
      <alignment horizontal="left"/>
    </xf>
    <xf numFmtId="0" fontId="85" fillId="0" borderId="0" xfId="0" applyFont="1" applyFill="1" applyAlignment="1">
      <alignment horizontal="left"/>
    </xf>
    <xf numFmtId="0" fontId="84" fillId="0" borderId="0" xfId="0" applyFont="1" applyAlignment="1">
      <alignment horizontal="center"/>
    </xf>
    <xf numFmtId="0" fontId="87" fillId="3" borderId="8" xfId="0" applyFont="1" applyFill="1" applyBorder="1" applyAlignment="1"/>
    <xf numFmtId="0" fontId="87" fillId="0" borderId="71" xfId="0" applyFont="1" applyFill="1" applyBorder="1" applyAlignment="1">
      <alignment wrapText="1"/>
    </xf>
    <xf numFmtId="0" fontId="87" fillId="0" borderId="21" xfId="0" applyFont="1" applyBorder="1" applyAlignment="1">
      <alignment horizontal="center" wrapText="1"/>
    </xf>
    <xf numFmtId="0" fontId="87" fillId="0" borderId="13" xfId="0" applyFont="1" applyBorder="1" applyAlignment="1">
      <alignment horizontal="center" wrapText="1"/>
    </xf>
    <xf numFmtId="0" fontId="87" fillId="0" borderId="6" xfId="0" applyFont="1" applyBorder="1" applyAlignment="1">
      <alignment horizontal="center" wrapText="1"/>
    </xf>
    <xf numFmtId="0" fontId="87" fillId="0" borderId="6" xfId="0" applyFont="1" applyBorder="1" applyAlignment="1">
      <alignment horizontal="center"/>
    </xf>
    <xf numFmtId="0" fontId="87" fillId="0" borderId="27" xfId="0" applyFont="1" applyBorder="1" applyAlignment="1">
      <alignment horizontal="center" wrapText="1"/>
    </xf>
    <xf numFmtId="0" fontId="88" fillId="0" borderId="0" xfId="0" applyFont="1" applyAlignment="1"/>
    <xf numFmtId="0" fontId="89" fillId="0" borderId="0" xfId="0" applyFont="1" applyAlignment="1"/>
    <xf numFmtId="0" fontId="87" fillId="3" borderId="72" xfId="0" applyFont="1" applyFill="1" applyBorder="1"/>
    <xf numFmtId="0" fontId="90" fillId="3" borderId="36" xfId="0" applyFont="1" applyFill="1" applyBorder="1"/>
    <xf numFmtId="0" fontId="90" fillId="3" borderId="46" xfId="0" applyFont="1" applyFill="1" applyBorder="1"/>
    <xf numFmtId="0" fontId="90" fillId="3" borderId="48" xfId="0" applyFont="1" applyFill="1" applyBorder="1"/>
    <xf numFmtId="0" fontId="90" fillId="3" borderId="73" xfId="0" applyFont="1" applyFill="1" applyBorder="1"/>
    <xf numFmtId="0" fontId="91" fillId="0" borderId="71" xfId="0" applyFont="1" applyBorder="1"/>
    <xf numFmtId="0" fontId="87" fillId="0" borderId="21" xfId="0" applyFont="1" applyBorder="1" applyAlignment="1">
      <alignment horizontal="center"/>
    </xf>
    <xf numFmtId="165" fontId="91" fillId="59" borderId="29" xfId="0" applyNumberFormat="1" applyFont="1" applyFill="1" applyBorder="1" applyProtection="1">
      <protection locked="0"/>
    </xf>
    <xf numFmtId="165" fontId="91" fillId="59" borderId="35" xfId="0" applyNumberFormat="1" applyFont="1" applyFill="1" applyBorder="1" applyProtection="1">
      <protection locked="0"/>
    </xf>
    <xf numFmtId="165" fontId="91" fillId="0" borderId="21" xfId="0" applyNumberFormat="1" applyFont="1" applyFill="1" applyBorder="1"/>
    <xf numFmtId="43" fontId="90" fillId="0" borderId="0" xfId="1" applyFont="1"/>
    <xf numFmtId="0" fontId="91" fillId="0" borderId="45" xfId="0" applyFont="1" applyBorder="1"/>
    <xf numFmtId="0" fontId="87" fillId="0" borderId="14" xfId="0" applyFont="1" applyBorder="1" applyAlignment="1">
      <alignment horizontal="center"/>
    </xf>
    <xf numFmtId="165" fontId="91" fillId="59" borderId="74" xfId="0" applyNumberFormat="1" applyFont="1" applyFill="1" applyBorder="1" applyProtection="1">
      <protection locked="0"/>
    </xf>
    <xf numFmtId="165" fontId="91" fillId="59" borderId="21" xfId="0" applyNumberFormat="1" applyFont="1" applyFill="1" applyBorder="1" applyProtection="1">
      <protection locked="0"/>
    </xf>
    <xf numFmtId="165" fontId="91" fillId="0" borderId="14" xfId="0" applyNumberFormat="1" applyFont="1" applyFill="1" applyBorder="1"/>
    <xf numFmtId="0" fontId="84" fillId="0" borderId="0" xfId="0" applyFont="1" applyBorder="1"/>
    <xf numFmtId="0" fontId="91" fillId="0" borderId="37" xfId="0" applyFont="1" applyBorder="1"/>
    <xf numFmtId="0" fontId="87" fillId="0" borderId="23" xfId="0" applyFont="1" applyBorder="1" applyAlignment="1">
      <alignment horizontal="center"/>
    </xf>
    <xf numFmtId="165" fontId="91" fillId="59" borderId="75" xfId="0" applyNumberFormat="1" applyFont="1" applyFill="1" applyBorder="1" applyProtection="1">
      <protection locked="0"/>
    </xf>
    <xf numFmtId="165" fontId="91" fillId="59" borderId="23" xfId="0" applyNumberFormat="1" applyFont="1" applyFill="1" applyBorder="1" applyProtection="1">
      <protection locked="0"/>
    </xf>
    <xf numFmtId="165" fontId="91" fillId="0" borderId="36" xfId="0" applyNumberFormat="1" applyFont="1" applyFill="1" applyBorder="1"/>
    <xf numFmtId="0" fontId="87" fillId="3" borderId="37" xfId="0" applyFont="1" applyFill="1" applyBorder="1" applyAlignment="1">
      <alignment wrapText="1"/>
    </xf>
    <xf numFmtId="0" fontId="91" fillId="3" borderId="23" xfId="0" applyFont="1" applyFill="1" applyBorder="1" applyAlignment="1">
      <alignment wrapText="1"/>
    </xf>
    <xf numFmtId="165" fontId="87" fillId="3" borderId="42" xfId="0" applyNumberFormat="1" applyFont="1" applyFill="1" applyBorder="1" applyAlignment="1">
      <alignment wrapText="1"/>
    </xf>
    <xf numFmtId="165" fontId="87" fillId="3" borderId="3" xfId="0" applyNumberFormat="1" applyFont="1" applyFill="1" applyBorder="1" applyAlignment="1">
      <alignment wrapText="1"/>
    </xf>
    <xf numFmtId="165" fontId="87" fillId="3" borderId="41" xfId="0" applyNumberFormat="1" applyFont="1" applyFill="1" applyBorder="1" applyAlignment="1">
      <alignment wrapText="1"/>
    </xf>
    <xf numFmtId="165" fontId="87" fillId="3" borderId="23" xfId="0" applyNumberFormat="1" applyFont="1" applyFill="1" applyBorder="1" applyAlignment="1">
      <alignment wrapText="1"/>
    </xf>
    <xf numFmtId="0" fontId="91" fillId="0" borderId="0" xfId="0" applyFont="1" applyBorder="1"/>
    <xf numFmtId="0" fontId="91" fillId="0" borderId="0" xfId="0" applyFont="1"/>
    <xf numFmtId="37" fontId="91" fillId="0" borderId="0" xfId="1" applyNumberFormat="1" applyFont="1"/>
    <xf numFmtId="0" fontId="90" fillId="0" borderId="0" xfId="0" applyFont="1"/>
    <xf numFmtId="37" fontId="90" fillId="0" borderId="0" xfId="1" applyNumberFormat="1" applyFont="1"/>
    <xf numFmtId="0" fontId="92" fillId="0" borderId="0" xfId="0" applyFont="1"/>
    <xf numFmtId="0" fontId="84" fillId="0" borderId="0" xfId="0" applyFont="1" applyFill="1"/>
    <xf numFmtId="43" fontId="84" fillId="0" borderId="0" xfId="0" applyNumberFormat="1" applyFont="1"/>
    <xf numFmtId="0" fontId="87" fillId="3" borderId="38" xfId="0" applyFont="1" applyFill="1" applyBorder="1" applyAlignment="1"/>
    <xf numFmtId="0" fontId="87" fillId="3" borderId="40" xfId="0" applyFont="1" applyFill="1" applyBorder="1" applyAlignment="1"/>
    <xf numFmtId="0" fontId="87" fillId="0" borderId="45" xfId="0" applyFont="1" applyFill="1" applyBorder="1" applyAlignment="1">
      <alignment wrapText="1"/>
    </xf>
    <xf numFmtId="0" fontId="87" fillId="0" borderId="14" xfId="0" applyFont="1" applyBorder="1" applyAlignment="1">
      <alignment horizontal="center" wrapText="1"/>
    </xf>
    <xf numFmtId="0" fontId="87" fillId="0" borderId="32" xfId="0" applyFont="1" applyBorder="1" applyAlignment="1">
      <alignment horizontal="center" wrapText="1"/>
    </xf>
    <xf numFmtId="0" fontId="87" fillId="0" borderId="2" xfId="0" applyFont="1" applyBorder="1" applyAlignment="1">
      <alignment horizontal="center"/>
    </xf>
    <xf numFmtId="0" fontId="87" fillId="0" borderId="26" xfId="0" applyFont="1" applyBorder="1" applyAlignment="1">
      <alignment horizontal="center" wrapText="1"/>
    </xf>
    <xf numFmtId="0" fontId="87" fillId="0" borderId="76" xfId="0" applyFont="1" applyBorder="1" applyAlignment="1">
      <alignment horizontal="center" wrapText="1"/>
    </xf>
    <xf numFmtId="0" fontId="93" fillId="3" borderId="72" xfId="0" applyFont="1" applyFill="1" applyBorder="1"/>
    <xf numFmtId="0" fontId="94" fillId="3" borderId="36" xfId="0" applyFont="1" applyFill="1" applyBorder="1"/>
    <xf numFmtId="0" fontId="94" fillId="3" borderId="47" xfId="0" applyFont="1" applyFill="1" applyBorder="1"/>
    <xf numFmtId="0" fontId="94" fillId="3" borderId="48" xfId="0" applyFont="1" applyFill="1" applyBorder="1"/>
    <xf numFmtId="0" fontId="94" fillId="3" borderId="77" xfId="0" applyFont="1" applyFill="1" applyBorder="1"/>
    <xf numFmtId="0" fontId="94" fillId="3" borderId="49" xfId="0" applyFont="1" applyFill="1" applyBorder="1"/>
    <xf numFmtId="43" fontId="91" fillId="0" borderId="0" xfId="1" applyFont="1"/>
    <xf numFmtId="0" fontId="91" fillId="0" borderId="71" xfId="0" applyFont="1" applyFill="1" applyBorder="1"/>
    <xf numFmtId="0" fontId="87" fillId="0" borderId="21" xfId="0" applyFont="1" applyFill="1" applyBorder="1" applyAlignment="1">
      <alignment horizontal="center"/>
    </xf>
    <xf numFmtId="165" fontId="91" fillId="59" borderId="6" xfId="0" applyNumberFormat="1" applyFont="1" applyFill="1" applyBorder="1" applyProtection="1">
      <protection locked="0"/>
    </xf>
    <xf numFmtId="165" fontId="91" fillId="59" borderId="78" xfId="0" applyNumberFormat="1" applyFont="1" applyFill="1" applyBorder="1" applyProtection="1">
      <protection locked="0"/>
    </xf>
    <xf numFmtId="165" fontId="91" fillId="0" borderId="79" xfId="0" applyNumberFormat="1" applyFont="1" applyFill="1" applyBorder="1"/>
    <xf numFmtId="0" fontId="91" fillId="0" borderId="45" xfId="0" applyFont="1" applyFill="1" applyBorder="1"/>
    <xf numFmtId="0" fontId="87" fillId="0" borderId="14" xfId="0" applyFont="1" applyFill="1" applyBorder="1" applyAlignment="1">
      <alignment horizontal="center"/>
    </xf>
    <xf numFmtId="165" fontId="91" fillId="59" borderId="32" xfId="0" applyNumberFormat="1" applyFont="1" applyFill="1" applyBorder="1" applyProtection="1">
      <protection locked="0"/>
    </xf>
    <xf numFmtId="165" fontId="91" fillId="59" borderId="2" xfId="0" applyNumberFormat="1" applyFont="1" applyFill="1" applyBorder="1" applyProtection="1">
      <protection locked="0"/>
    </xf>
    <xf numFmtId="165" fontId="91" fillId="59" borderId="26" xfId="0" applyNumberFormat="1" applyFont="1" applyFill="1" applyBorder="1" applyProtection="1">
      <protection locked="0"/>
    </xf>
    <xf numFmtId="165" fontId="91" fillId="0" borderId="76" xfId="0" applyNumberFormat="1" applyFont="1" applyFill="1" applyBorder="1"/>
    <xf numFmtId="0" fontId="91" fillId="0" borderId="37" xfId="0" applyFont="1" applyFill="1" applyBorder="1"/>
    <xf numFmtId="0" fontId="87" fillId="0" borderId="23" xfId="0" applyFont="1" applyFill="1" applyBorder="1" applyAlignment="1">
      <alignment horizontal="center"/>
    </xf>
    <xf numFmtId="165" fontId="91" fillId="59" borderId="3" xfId="0" applyNumberFormat="1" applyFont="1" applyFill="1" applyBorder="1" applyProtection="1">
      <protection locked="0"/>
    </xf>
    <xf numFmtId="165" fontId="91" fillId="59" borderId="80" xfId="0" applyNumberFormat="1" applyFont="1" applyFill="1" applyBorder="1" applyProtection="1">
      <protection locked="0"/>
    </xf>
    <xf numFmtId="165" fontId="91" fillId="0" borderId="49" xfId="0" applyNumberFormat="1" applyFont="1" applyFill="1" applyBorder="1"/>
    <xf numFmtId="165" fontId="87" fillId="3" borderId="75" xfId="0" applyNumberFormat="1" applyFont="1" applyFill="1" applyBorder="1" applyAlignment="1">
      <alignment wrapText="1"/>
    </xf>
    <xf numFmtId="165" fontId="87" fillId="3" borderId="80" xfId="0" applyNumberFormat="1" applyFont="1" applyFill="1" applyBorder="1" applyAlignment="1">
      <alignment wrapText="1"/>
    </xf>
    <xf numFmtId="165" fontId="87" fillId="3" borderId="81" xfId="0" applyNumberFormat="1" applyFont="1" applyFill="1" applyBorder="1" applyAlignment="1">
      <alignment wrapText="1"/>
    </xf>
    <xf numFmtId="0" fontId="87" fillId="0" borderId="0" xfId="0" applyFont="1" applyAlignment="1">
      <alignment horizontal="left" vertical="top" wrapText="1"/>
    </xf>
    <xf numFmtId="0" fontId="95" fillId="0" borderId="0" xfId="0" applyFont="1" applyFill="1" applyBorder="1"/>
    <xf numFmtId="0" fontId="96" fillId="0" borderId="0" xfId="0" applyFont="1" applyFill="1" applyBorder="1"/>
    <xf numFmtId="0" fontId="97" fillId="5" borderId="0" xfId="0" applyFont="1" applyFill="1"/>
    <xf numFmtId="0" fontId="84" fillId="5" borderId="0" xfId="0" applyFont="1" applyFill="1"/>
    <xf numFmtId="0" fontId="97" fillId="0" borderId="0" xfId="0" applyFont="1" applyFill="1" applyBorder="1"/>
    <xf numFmtId="0" fontId="98" fillId="0" borderId="0" xfId="0" applyFont="1" applyFill="1" applyBorder="1" applyProtection="1"/>
    <xf numFmtId="0" fontId="2" fillId="0" borderId="0" xfId="17667" applyFont="1"/>
    <xf numFmtId="0" fontId="2" fillId="0" borderId="0" xfId="17667"/>
    <xf numFmtId="0" fontId="91" fillId="60" borderId="71" xfId="0" applyFont="1" applyFill="1" applyBorder="1"/>
    <xf numFmtId="0" fontId="87" fillId="60" borderId="21" xfId="0" applyFont="1" applyFill="1" applyBorder="1" applyAlignment="1">
      <alignment horizontal="center"/>
    </xf>
    <xf numFmtId="44" fontId="91" fillId="60" borderId="21" xfId="49346" applyFont="1" applyFill="1" applyBorder="1"/>
    <xf numFmtId="0" fontId="84" fillId="60" borderId="0" xfId="0" applyFont="1" applyFill="1"/>
    <xf numFmtId="43" fontId="90" fillId="60" borderId="0" xfId="1" applyFont="1" applyFill="1"/>
    <xf numFmtId="0" fontId="91" fillId="60" borderId="45" xfId="0" applyFont="1" applyFill="1" applyBorder="1"/>
    <xf numFmtId="0" fontId="87" fillId="60" borderId="14" xfId="0" applyFont="1" applyFill="1" applyBorder="1" applyAlignment="1">
      <alignment horizontal="center"/>
    </xf>
    <xf numFmtId="165" fontId="91" fillId="60" borderId="14" xfId="0" applyNumberFormat="1" applyFont="1" applyFill="1" applyBorder="1"/>
    <xf numFmtId="0" fontId="84" fillId="60" borderId="0" xfId="0" applyFont="1" applyFill="1" applyBorder="1"/>
    <xf numFmtId="0" fontId="91" fillId="60" borderId="37" xfId="0" applyFont="1" applyFill="1" applyBorder="1"/>
    <xf numFmtId="0" fontId="87" fillId="60" borderId="23" xfId="0" applyFont="1" applyFill="1" applyBorder="1" applyAlignment="1">
      <alignment horizontal="center"/>
    </xf>
    <xf numFmtId="165" fontId="91" fillId="60" borderId="36" xfId="0" applyNumberFormat="1" applyFont="1" applyFill="1" applyBorder="1"/>
    <xf numFmtId="43" fontId="91" fillId="0" borderId="0" xfId="1" applyFont="1" applyFill="1"/>
    <xf numFmtId="44" fontId="91" fillId="59" borderId="29" xfId="49346" applyFont="1" applyFill="1" applyBorder="1" applyProtection="1">
      <protection locked="0"/>
    </xf>
    <xf numFmtId="165" fontId="91" fillId="60" borderId="79" xfId="0" applyNumberFormat="1" applyFont="1" applyFill="1" applyBorder="1"/>
    <xf numFmtId="0" fontId="7" fillId="0" borderId="0" xfId="0" applyFont="1" applyAlignment="1">
      <alignment horizontal="center"/>
    </xf>
    <xf numFmtId="0" fontId="19" fillId="0" borderId="0" xfId="0" applyFont="1" applyAlignment="1">
      <alignment horizontal="center"/>
    </xf>
    <xf numFmtId="0" fontId="4" fillId="0" borderId="0" xfId="0" applyFont="1" applyAlignment="1">
      <alignment horizontal="center"/>
    </xf>
    <xf numFmtId="1" fontId="16" fillId="0" borderId="0" xfId="0" applyNumberFormat="1" applyFont="1" applyFill="1" applyAlignment="1">
      <alignment horizontal="center" vertical="top" wrapText="1"/>
    </xf>
    <xf numFmtId="0" fontId="18" fillId="0" borderId="0" xfId="0" applyFont="1" applyAlignment="1"/>
    <xf numFmtId="0" fontId="91" fillId="5" borderId="68" xfId="0" applyFont="1" applyFill="1" applyBorder="1" applyAlignment="1" applyProtection="1">
      <alignment horizontal="left" vertical="top" wrapText="1"/>
      <protection locked="0"/>
    </xf>
    <xf numFmtId="0" fontId="91" fillId="5" borderId="69" xfId="0" applyFont="1" applyFill="1" applyBorder="1" applyAlignment="1" applyProtection="1">
      <alignment horizontal="left" vertical="top" wrapText="1"/>
      <protection locked="0"/>
    </xf>
    <xf numFmtId="0" fontId="91" fillId="5" borderId="70" xfId="0" applyFont="1" applyFill="1" applyBorder="1" applyAlignment="1" applyProtection="1">
      <alignment horizontal="left" vertical="top" wrapText="1"/>
      <protection locked="0"/>
    </xf>
    <xf numFmtId="0" fontId="91" fillId="5" borderId="82" xfId="0" applyFont="1" applyFill="1" applyBorder="1" applyAlignment="1" applyProtection="1">
      <alignment horizontal="left" vertical="top" wrapText="1"/>
      <protection locked="0"/>
    </xf>
    <xf numFmtId="0" fontId="91" fillId="5" borderId="0" xfId="0" applyFont="1" applyFill="1" applyBorder="1" applyAlignment="1" applyProtection="1">
      <alignment horizontal="left" vertical="top" wrapText="1"/>
      <protection locked="0"/>
    </xf>
    <xf numFmtId="0" fontId="91" fillId="5" borderId="83" xfId="0" applyFont="1" applyFill="1" applyBorder="1" applyAlignment="1" applyProtection="1">
      <alignment horizontal="left" vertical="top" wrapText="1"/>
      <protection locked="0"/>
    </xf>
    <xf numFmtId="0" fontId="91" fillId="5" borderId="37" xfId="0" applyFont="1" applyFill="1" applyBorder="1" applyAlignment="1" applyProtection="1">
      <alignment horizontal="left" vertical="top" wrapText="1"/>
      <protection locked="0"/>
    </xf>
    <xf numFmtId="0" fontId="91" fillId="5" borderId="24" xfId="0" applyFont="1" applyFill="1" applyBorder="1" applyAlignment="1" applyProtection="1">
      <alignment horizontal="left" vertical="top" wrapText="1"/>
      <protection locked="0"/>
    </xf>
    <xf numFmtId="0" fontId="91" fillId="5" borderId="81" xfId="0" applyFont="1" applyFill="1" applyBorder="1" applyAlignment="1" applyProtection="1">
      <alignment horizontal="left" vertical="top" wrapText="1"/>
      <protection locked="0"/>
    </xf>
    <xf numFmtId="0" fontId="87" fillId="3" borderId="38" xfId="0" applyFont="1" applyFill="1" applyBorder="1" applyAlignment="1">
      <alignment horizontal="center"/>
    </xf>
    <xf numFmtId="0" fontId="87" fillId="3" borderId="39" xfId="0" applyFont="1" applyFill="1" applyBorder="1" applyAlignment="1">
      <alignment horizontal="center"/>
    </xf>
    <xf numFmtId="0" fontId="87" fillId="3" borderId="40" xfId="0" applyFont="1" applyFill="1" applyBorder="1" applyAlignment="1">
      <alignment horizontal="center"/>
    </xf>
    <xf numFmtId="0" fontId="87" fillId="3" borderId="68" xfId="0" applyFont="1" applyFill="1" applyBorder="1" applyAlignment="1">
      <alignment horizontal="left"/>
    </xf>
    <xf numFmtId="0" fontId="87" fillId="3" borderId="69" xfId="0" applyFont="1" applyFill="1" applyBorder="1" applyAlignment="1">
      <alignment horizontal="left"/>
    </xf>
    <xf numFmtId="0" fontId="87" fillId="3" borderId="70" xfId="0" applyFont="1" applyFill="1" applyBorder="1" applyAlignment="1">
      <alignment horizontal="left"/>
    </xf>
    <xf numFmtId="0" fontId="93" fillId="3" borderId="43" xfId="0" applyFont="1" applyFill="1" applyBorder="1" applyAlignment="1">
      <alignment horizontal="left"/>
    </xf>
    <xf numFmtId="0" fontId="93" fillId="3" borderId="44" xfId="0" applyFont="1" applyFill="1" applyBorder="1" applyAlignment="1">
      <alignment horizontal="left"/>
    </xf>
    <xf numFmtId="0" fontId="93" fillId="3" borderId="84" xfId="0" applyFont="1" applyFill="1" applyBorder="1" applyAlignment="1">
      <alignment horizontal="left"/>
    </xf>
    <xf numFmtId="0" fontId="86" fillId="59" borderId="24" xfId="13" applyNumberFormat="1" applyFont="1" applyFill="1" applyBorder="1" applyAlignment="1">
      <alignment horizontal="left"/>
    </xf>
    <xf numFmtId="0" fontId="6" fillId="0" borderId="0" xfId="0" applyFont="1" applyAlignment="1">
      <alignment horizontal="centerContinuous"/>
    </xf>
    <xf numFmtId="0" fontId="17" fillId="0" borderId="0" xfId="0" applyFont="1" applyAlignment="1">
      <alignment horizontal="centerContinuous"/>
    </xf>
    <xf numFmtId="0" fontId="7" fillId="0" borderId="0" xfId="0" applyFont="1" applyAlignment="1">
      <alignment horizontal="centerContinuous"/>
    </xf>
    <xf numFmtId="0" fontId="19" fillId="0" borderId="0" xfId="0" applyFont="1" applyAlignment="1">
      <alignment horizontal="centerContinuous"/>
    </xf>
    <xf numFmtId="1" fontId="11" fillId="0" borderId="0" xfId="0" applyNumberFormat="1" applyFont="1" applyAlignment="1">
      <alignment horizontal="centerContinuous"/>
    </xf>
    <xf numFmtId="0" fontId="14" fillId="0" borderId="0" xfId="0" applyFont="1" applyAlignment="1">
      <alignment horizontal="centerContinuous"/>
    </xf>
    <xf numFmtId="0" fontId="10" fillId="0" borderId="0" xfId="0" applyFont="1" applyAlignment="1">
      <alignment horizontal="centerContinuous"/>
    </xf>
    <xf numFmtId="0" fontId="0" fillId="0" borderId="0" xfId="0" applyAlignment="1">
      <alignment horizontal="centerContinuous"/>
    </xf>
    <xf numFmtId="167" fontId="0" fillId="0" borderId="0" xfId="0" applyNumberFormat="1" applyAlignment="1">
      <alignment horizontal="centerContinuous"/>
    </xf>
    <xf numFmtId="168" fontId="0" fillId="0" borderId="0" xfId="1" applyNumberFormat="1" applyFont="1" applyAlignment="1">
      <alignment horizontal="centerContinuous"/>
    </xf>
    <xf numFmtId="1" fontId="15" fillId="0" borderId="0" xfId="0" applyNumberFormat="1" applyFont="1" applyFill="1" applyAlignment="1">
      <alignment horizontal="centerContinuous" vertical="top" wrapText="1"/>
    </xf>
    <xf numFmtId="0" fontId="18" fillId="0" borderId="0" xfId="0" applyFont="1" applyAlignment="1">
      <alignment horizontal="centerContinuous"/>
    </xf>
    <xf numFmtId="0" fontId="5" fillId="0" borderId="0" xfId="0" applyFont="1" applyAlignment="1">
      <alignment horizontal="centerContinuous"/>
    </xf>
    <xf numFmtId="167" fontId="5" fillId="0" borderId="0" xfId="0" applyNumberFormat="1" applyFont="1" applyAlignment="1">
      <alignment horizontal="centerContinuous"/>
    </xf>
    <xf numFmtId="166" fontId="5" fillId="0" borderId="0" xfId="0" applyNumberFormat="1" applyFont="1" applyAlignment="1">
      <alignment horizontal="centerContinuous"/>
    </xf>
    <xf numFmtId="1" fontId="16" fillId="0" borderId="0" xfId="0" applyNumberFormat="1" applyFont="1" applyFill="1" applyAlignment="1">
      <alignment horizontal="centerContinuous" vertical="top"/>
    </xf>
    <xf numFmtId="1" fontId="13" fillId="0" borderId="0" xfId="0" applyNumberFormat="1" applyFont="1" applyFill="1" applyAlignment="1">
      <alignment horizontal="centerContinuous" vertical="top"/>
    </xf>
    <xf numFmtId="0" fontId="87" fillId="3" borderId="38" xfId="0" applyFont="1" applyFill="1" applyBorder="1" applyAlignment="1">
      <alignment horizontal="left"/>
    </xf>
    <xf numFmtId="0" fontId="87" fillId="3" borderId="39" xfId="0" applyFont="1" applyFill="1" applyBorder="1" applyAlignment="1">
      <alignment horizontal="left"/>
    </xf>
    <xf numFmtId="0" fontId="87" fillId="3" borderId="40" xfId="0" applyFont="1" applyFill="1" applyBorder="1" applyAlignment="1">
      <alignment horizontal="left"/>
    </xf>
    <xf numFmtId="0" fontId="93" fillId="3" borderId="38" xfId="0" applyFont="1" applyFill="1" applyBorder="1" applyAlignment="1">
      <alignment horizontal="left"/>
    </xf>
    <xf numFmtId="0" fontId="93" fillId="3" borderId="39" xfId="0" applyFont="1" applyFill="1" applyBorder="1" applyAlignment="1">
      <alignment horizontal="left"/>
    </xf>
    <xf numFmtId="0" fontId="93" fillId="3" borderId="40" xfId="0" applyFont="1" applyFill="1" applyBorder="1" applyAlignment="1">
      <alignment horizontal="left"/>
    </xf>
    <xf numFmtId="0" fontId="79" fillId="0" borderId="0" xfId="0" applyFont="1" applyFill="1" applyAlignment="1">
      <alignment horizontal="centerContinuous"/>
    </xf>
    <xf numFmtId="0" fontId="79" fillId="0" borderId="0" xfId="0" applyFont="1" applyFill="1" applyBorder="1" applyAlignment="1">
      <alignment horizontal="centerContinuous"/>
    </xf>
    <xf numFmtId="0" fontId="81" fillId="0" borderId="0" xfId="0" applyFont="1" applyFill="1" applyAlignment="1">
      <alignment horizontal="centerContinuous"/>
    </xf>
    <xf numFmtId="0" fontId="81" fillId="0" borderId="0" xfId="0" applyFont="1" applyAlignment="1">
      <alignment horizontal="centerContinuous"/>
    </xf>
    <xf numFmtId="0" fontId="82" fillId="0" borderId="0" xfId="0" applyFont="1" applyAlignment="1">
      <alignment horizontal="centerContinuous"/>
    </xf>
    <xf numFmtId="0" fontId="83" fillId="4" borderId="24" xfId="0" applyFont="1" applyFill="1" applyBorder="1" applyAlignment="1" applyProtection="1">
      <alignment horizontal="centerContinuous"/>
      <protection locked="0"/>
    </xf>
    <xf numFmtId="0" fontId="84" fillId="0" borderId="0" xfId="0" applyFont="1" applyAlignment="1">
      <alignment horizontal="centerContinuous"/>
    </xf>
    <xf numFmtId="0" fontId="85" fillId="0" borderId="0" xfId="0" applyFont="1" applyAlignment="1">
      <alignment horizontal="centerContinuous"/>
    </xf>
    <xf numFmtId="0" fontId="85" fillId="0" borderId="0" xfId="0" applyFont="1" applyFill="1" applyAlignment="1">
      <alignment horizontal="centerContinuous"/>
    </xf>
    <xf numFmtId="0" fontId="87" fillId="3" borderId="8" xfId="0" applyFont="1" applyFill="1" applyBorder="1" applyAlignment="1">
      <alignment horizontal="centerContinuous"/>
    </xf>
    <xf numFmtId="0" fontId="87" fillId="3" borderId="38" xfId="0" applyFont="1" applyFill="1" applyBorder="1" applyAlignment="1">
      <alignment horizontal="centerContinuous"/>
    </xf>
    <xf numFmtId="0" fontId="87" fillId="3" borderId="39" xfId="0" applyFont="1" applyFill="1" applyBorder="1" applyAlignment="1">
      <alignment horizontal="centerContinuous"/>
    </xf>
    <xf numFmtId="0" fontId="87" fillId="3" borderId="40" xfId="0" applyFont="1" applyFill="1" applyBorder="1" applyAlignment="1">
      <alignment horizontal="centerContinuous"/>
    </xf>
    <xf numFmtId="0" fontId="87" fillId="0" borderId="13" xfId="0" applyFont="1" applyBorder="1" applyAlignment="1">
      <alignment horizontal="centerContinuous" wrapText="1"/>
    </xf>
    <xf numFmtId="0" fontId="87" fillId="0" borderId="6" xfId="0" applyFont="1" applyBorder="1" applyAlignment="1">
      <alignment horizontal="centerContinuous" wrapText="1"/>
    </xf>
    <xf numFmtId="0" fontId="87" fillId="0" borderId="6" xfId="0" applyFont="1" applyBorder="1" applyAlignment="1">
      <alignment horizontal="centerContinuous"/>
    </xf>
    <xf numFmtId="0" fontId="87" fillId="0" borderId="27" xfId="0" applyFont="1" applyBorder="1" applyAlignment="1">
      <alignment horizontal="centerContinuous" wrapText="1"/>
    </xf>
    <xf numFmtId="0" fontId="87" fillId="0" borderId="21" xfId="0" applyFont="1" applyBorder="1" applyAlignment="1">
      <alignment horizontal="centerContinuous" wrapText="1"/>
    </xf>
    <xf numFmtId="0" fontId="91" fillId="5" borderId="68" xfId="0" applyFont="1" applyFill="1" applyBorder="1" applyAlignment="1" applyProtection="1">
      <alignment horizontal="centerContinuous" vertical="top" wrapText="1"/>
      <protection locked="0"/>
    </xf>
    <xf numFmtId="0" fontId="91" fillId="5" borderId="69" xfId="0" applyFont="1" applyFill="1" applyBorder="1" applyAlignment="1" applyProtection="1">
      <alignment horizontal="centerContinuous" vertical="top" wrapText="1"/>
      <protection locked="0"/>
    </xf>
    <xf numFmtId="0" fontId="91" fillId="5" borderId="70" xfId="0" applyFont="1" applyFill="1" applyBorder="1" applyAlignment="1" applyProtection="1">
      <alignment horizontal="centerContinuous" vertical="top" wrapText="1"/>
      <protection locked="0"/>
    </xf>
    <xf numFmtId="0" fontId="91" fillId="5" borderId="82" xfId="0" applyFont="1" applyFill="1" applyBorder="1" applyAlignment="1" applyProtection="1">
      <alignment horizontal="centerContinuous" vertical="top" wrapText="1"/>
      <protection locked="0"/>
    </xf>
    <xf numFmtId="0" fontId="91" fillId="5" borderId="0" xfId="0" applyFont="1" applyFill="1" applyBorder="1" applyAlignment="1" applyProtection="1">
      <alignment horizontal="centerContinuous" vertical="top" wrapText="1"/>
      <protection locked="0"/>
    </xf>
    <xf numFmtId="0" fontId="91" fillId="5" borderId="83" xfId="0" applyFont="1" applyFill="1" applyBorder="1" applyAlignment="1" applyProtection="1">
      <alignment horizontal="centerContinuous" vertical="top" wrapText="1"/>
      <protection locked="0"/>
    </xf>
    <xf numFmtId="8" fontId="91" fillId="5" borderId="82" xfId="0" applyNumberFormat="1" applyFont="1" applyFill="1" applyBorder="1" applyAlignment="1" applyProtection="1">
      <alignment horizontal="centerContinuous" vertical="top" wrapText="1"/>
      <protection locked="0"/>
    </xf>
    <xf numFmtId="0" fontId="86" fillId="59" borderId="24" xfId="13" applyNumberFormat="1" applyFont="1" applyFill="1" applyBorder="1" applyAlignment="1"/>
    <xf numFmtId="0" fontId="87" fillId="3" borderId="68" xfId="0" applyFont="1" applyFill="1" applyBorder="1" applyAlignment="1"/>
    <xf numFmtId="0" fontId="87" fillId="3" borderId="69" xfId="0" applyFont="1" applyFill="1" applyBorder="1" applyAlignment="1"/>
    <xf numFmtId="0" fontId="87" fillId="3" borderId="70" xfId="0" applyFont="1" applyFill="1" applyBorder="1" applyAlignment="1"/>
    <xf numFmtId="0" fontId="87" fillId="3" borderId="39" xfId="0" applyFont="1" applyFill="1" applyBorder="1" applyAlignment="1"/>
    <xf numFmtId="0" fontId="93" fillId="3" borderId="43" xfId="0" applyFont="1" applyFill="1" applyBorder="1" applyAlignment="1"/>
    <xf numFmtId="0" fontId="93" fillId="3" borderId="44" xfId="0" applyFont="1" applyFill="1" applyBorder="1" applyAlignment="1"/>
    <xf numFmtId="0" fontId="93" fillId="3" borderId="84" xfId="0" applyFont="1" applyFill="1" applyBorder="1" applyAlignment="1"/>
    <xf numFmtId="0" fontId="91" fillId="5" borderId="68" xfId="0" applyFont="1" applyFill="1" applyBorder="1" applyAlignment="1" applyProtection="1">
      <alignment vertical="top" wrapText="1"/>
      <protection locked="0"/>
    </xf>
    <xf numFmtId="0" fontId="91" fillId="5" borderId="69" xfId="0" applyFont="1" applyFill="1" applyBorder="1" applyAlignment="1" applyProtection="1">
      <alignment vertical="top" wrapText="1"/>
      <protection locked="0"/>
    </xf>
    <xf numFmtId="0" fontId="91" fillId="5" borderId="70" xfId="0" applyFont="1" applyFill="1" applyBorder="1" applyAlignment="1" applyProtection="1">
      <alignment vertical="top" wrapText="1"/>
      <protection locked="0"/>
    </xf>
    <xf numFmtId="0" fontId="91" fillId="5" borderId="82" xfId="0" applyFont="1" applyFill="1" applyBorder="1" applyAlignment="1" applyProtection="1">
      <alignment vertical="top" wrapText="1"/>
      <protection locked="0"/>
    </xf>
    <xf numFmtId="0" fontId="91" fillId="5" borderId="0" xfId="0" applyFont="1" applyFill="1" applyBorder="1" applyAlignment="1" applyProtection="1">
      <alignment vertical="top" wrapText="1"/>
      <protection locked="0"/>
    </xf>
    <xf numFmtId="0" fontId="91" fillId="5" borderId="83" xfId="0" applyFont="1" applyFill="1" applyBorder="1" applyAlignment="1" applyProtection="1">
      <alignment vertical="top" wrapText="1"/>
      <protection locked="0"/>
    </xf>
    <xf numFmtId="0" fontId="91" fillId="5" borderId="37" xfId="0" applyFont="1" applyFill="1" applyBorder="1" applyAlignment="1" applyProtection="1">
      <alignment vertical="top" wrapText="1"/>
      <protection locked="0"/>
    </xf>
    <xf numFmtId="0" fontId="91" fillId="5" borderId="24" xfId="0" applyFont="1" applyFill="1" applyBorder="1" applyAlignment="1" applyProtection="1">
      <alignment vertical="top" wrapText="1"/>
      <protection locked="0"/>
    </xf>
    <xf numFmtId="0" fontId="91" fillId="5" borderId="81" xfId="0" applyFont="1" applyFill="1" applyBorder="1" applyAlignment="1" applyProtection="1">
      <alignment vertical="top" wrapText="1"/>
      <protection locked="0"/>
    </xf>
  </cellXfs>
  <cellStyles count="49347">
    <cellStyle name="20% - Accent1 2" xfId="15"/>
    <cellStyle name="20% - Accent1 2 2" xfId="16"/>
    <cellStyle name="20% - Accent1 2 2 2" xfId="17"/>
    <cellStyle name="20% - Accent1 2 2 3" xfId="18"/>
    <cellStyle name="20% - Accent1 2 2 4" xfId="19"/>
    <cellStyle name="20% - Accent1 2 3" xfId="34892"/>
    <cellStyle name="20% - Accent1 2 4" xfId="34893"/>
    <cellStyle name="20% - Accent1 2 5" xfId="34894"/>
    <cellStyle name="20% - Accent1 3" xfId="20"/>
    <cellStyle name="20% - Accent1 3 2" xfId="21"/>
    <cellStyle name="20% - Accent1 3 3" xfId="22"/>
    <cellStyle name="20% - Accent1 3 4" xfId="23"/>
    <cellStyle name="20% - Accent1 4" xfId="24"/>
    <cellStyle name="20% - Accent1 4 2" xfId="25"/>
    <cellStyle name="20% - Accent1 4 3" xfId="26"/>
    <cellStyle name="20% - Accent1 4 4" xfId="27"/>
    <cellStyle name="20% - Accent1 5" xfId="34895"/>
    <cellStyle name="20% - Accent1 6" xfId="34891"/>
    <cellStyle name="20% - Accent2 2" xfId="28"/>
    <cellStyle name="20% - Accent2 2 2" xfId="29"/>
    <cellStyle name="20% - Accent2 2 2 2" xfId="30"/>
    <cellStyle name="20% - Accent2 2 2 3" xfId="31"/>
    <cellStyle name="20% - Accent2 2 2 4" xfId="32"/>
    <cellStyle name="20% - Accent2 2 3" xfId="34897"/>
    <cellStyle name="20% - Accent2 2 4" xfId="34898"/>
    <cellStyle name="20% - Accent2 2 5" xfId="34899"/>
    <cellStyle name="20% - Accent2 3" xfId="33"/>
    <cellStyle name="20% - Accent2 3 2" xfId="34"/>
    <cellStyle name="20% - Accent2 3 3" xfId="35"/>
    <cellStyle name="20% - Accent2 3 4" xfId="36"/>
    <cellStyle name="20% - Accent2 4" xfId="37"/>
    <cellStyle name="20% - Accent2 4 2" xfId="38"/>
    <cellStyle name="20% - Accent2 4 3" xfId="39"/>
    <cellStyle name="20% - Accent2 4 4" xfId="40"/>
    <cellStyle name="20% - Accent2 5" xfId="34900"/>
    <cellStyle name="20% - Accent2 6" xfId="34896"/>
    <cellStyle name="20% - Accent3 2" xfId="41"/>
    <cellStyle name="20% - Accent3 2 2" xfId="42"/>
    <cellStyle name="20% - Accent3 2 2 2" xfId="43"/>
    <cellStyle name="20% - Accent3 2 2 3" xfId="44"/>
    <cellStyle name="20% - Accent3 2 2 4" xfId="45"/>
    <cellStyle name="20% - Accent3 2 3" xfId="34902"/>
    <cellStyle name="20% - Accent3 2 4" xfId="34903"/>
    <cellStyle name="20% - Accent3 2 5" xfId="34904"/>
    <cellStyle name="20% - Accent3 3" xfId="46"/>
    <cellStyle name="20% - Accent3 3 2" xfId="47"/>
    <cellStyle name="20% - Accent3 3 3" xfId="48"/>
    <cellStyle name="20% - Accent3 3 4" xfId="49"/>
    <cellStyle name="20% - Accent3 4" xfId="50"/>
    <cellStyle name="20% - Accent3 4 2" xfId="51"/>
    <cellStyle name="20% - Accent3 4 3" xfId="52"/>
    <cellStyle name="20% - Accent3 4 4" xfId="53"/>
    <cellStyle name="20% - Accent3 5" xfId="34905"/>
    <cellStyle name="20% - Accent3 6" xfId="34901"/>
    <cellStyle name="20% - Accent4 2" xfId="54"/>
    <cellStyle name="20% - Accent4 2 2" xfId="55"/>
    <cellStyle name="20% - Accent4 2 2 2" xfId="56"/>
    <cellStyle name="20% - Accent4 2 2 3" xfId="57"/>
    <cellStyle name="20% - Accent4 2 2 4" xfId="58"/>
    <cellStyle name="20% - Accent4 2 3" xfId="34907"/>
    <cellStyle name="20% - Accent4 2 4" xfId="34908"/>
    <cellStyle name="20% - Accent4 2 5" xfId="34909"/>
    <cellStyle name="20% - Accent4 3" xfId="59"/>
    <cellStyle name="20% - Accent4 3 2" xfId="60"/>
    <cellStyle name="20% - Accent4 3 3" xfId="61"/>
    <cellStyle name="20% - Accent4 3 4" xfId="62"/>
    <cellStyle name="20% - Accent4 4" xfId="63"/>
    <cellStyle name="20% - Accent4 4 2" xfId="64"/>
    <cellStyle name="20% - Accent4 4 3" xfId="65"/>
    <cellStyle name="20% - Accent4 4 4" xfId="66"/>
    <cellStyle name="20% - Accent4 5" xfId="34910"/>
    <cellStyle name="20% - Accent4 6" xfId="34906"/>
    <cellStyle name="20% - Accent5 2" xfId="67"/>
    <cellStyle name="20% - Accent5 2 2" xfId="68"/>
    <cellStyle name="20% - Accent5 2 2 2" xfId="69"/>
    <cellStyle name="20% - Accent5 2 2 3" xfId="70"/>
    <cellStyle name="20% - Accent5 2 2 4" xfId="71"/>
    <cellStyle name="20% - Accent5 2 3" xfId="34912"/>
    <cellStyle name="20% - Accent5 2 4" xfId="34913"/>
    <cellStyle name="20% - Accent5 2 5" xfId="34914"/>
    <cellStyle name="20% - Accent5 3" xfId="72"/>
    <cellStyle name="20% - Accent5 3 2" xfId="73"/>
    <cellStyle name="20% - Accent5 3 3" xfId="74"/>
    <cellStyle name="20% - Accent5 3 4" xfId="75"/>
    <cellStyle name="20% - Accent5 4" xfId="34915"/>
    <cellStyle name="20% - Accent5 5" xfId="34911"/>
    <cellStyle name="20% - Accent6 2" xfId="76"/>
    <cellStyle name="20% - Accent6 2 2" xfId="77"/>
    <cellStyle name="20% - Accent6 2 2 2" xfId="78"/>
    <cellStyle name="20% - Accent6 2 2 3" xfId="79"/>
    <cellStyle name="20% - Accent6 2 2 4" xfId="80"/>
    <cellStyle name="20% - Accent6 2 3" xfId="34917"/>
    <cellStyle name="20% - Accent6 2 4" xfId="34918"/>
    <cellStyle name="20% - Accent6 2 5" xfId="34919"/>
    <cellStyle name="20% - Accent6 3" xfId="81"/>
    <cellStyle name="20% - Accent6 3 2" xfId="82"/>
    <cellStyle name="20% - Accent6 3 3" xfId="83"/>
    <cellStyle name="20% - Accent6 3 4" xfId="84"/>
    <cellStyle name="20% - Accent6 4" xfId="34920"/>
    <cellStyle name="20% - Accent6 5" xfId="34916"/>
    <cellStyle name="40% - Accent1 2" xfId="85"/>
    <cellStyle name="40% - Accent1 2 2" xfId="86"/>
    <cellStyle name="40% - Accent1 2 2 2" xfId="87"/>
    <cellStyle name="40% - Accent1 2 2 3" xfId="88"/>
    <cellStyle name="40% - Accent1 2 2 4" xfId="89"/>
    <cellStyle name="40% - Accent1 2 3" xfId="34922"/>
    <cellStyle name="40% - Accent1 2 4" xfId="34923"/>
    <cellStyle name="40% - Accent1 2 5" xfId="34924"/>
    <cellStyle name="40% - Accent1 3" xfId="90"/>
    <cellStyle name="40% - Accent1 3 2" xfId="91"/>
    <cellStyle name="40% - Accent1 3 3" xfId="92"/>
    <cellStyle name="40% - Accent1 3 4" xfId="93"/>
    <cellStyle name="40% - Accent1 4" xfId="94"/>
    <cellStyle name="40% - Accent1 4 2" xfId="95"/>
    <cellStyle name="40% - Accent1 4 3" xfId="96"/>
    <cellStyle name="40% - Accent1 4 4" xfId="97"/>
    <cellStyle name="40% - Accent1 5" xfId="34925"/>
    <cellStyle name="40% - Accent1 6" xfId="34921"/>
    <cellStyle name="40% - Accent2 2" xfId="98"/>
    <cellStyle name="40% - Accent2 2 2" xfId="99"/>
    <cellStyle name="40% - Accent2 2 2 2" xfId="100"/>
    <cellStyle name="40% - Accent2 2 2 3" xfId="101"/>
    <cellStyle name="40% - Accent2 2 2 4" xfId="102"/>
    <cellStyle name="40% - Accent2 2 3" xfId="34927"/>
    <cellStyle name="40% - Accent2 2 4" xfId="34928"/>
    <cellStyle name="40% - Accent2 2 5" xfId="34929"/>
    <cellStyle name="40% - Accent2 3" xfId="103"/>
    <cellStyle name="40% - Accent2 3 2" xfId="104"/>
    <cellStyle name="40% - Accent2 3 3" xfId="105"/>
    <cellStyle name="40% - Accent2 3 4" xfId="106"/>
    <cellStyle name="40% - Accent2 4" xfId="34930"/>
    <cellStyle name="40% - Accent2 5" xfId="34926"/>
    <cellStyle name="40% - Accent3 2" xfId="107"/>
    <cellStyle name="40% - Accent3 2 2" xfId="108"/>
    <cellStyle name="40% - Accent3 2 2 2" xfId="109"/>
    <cellStyle name="40% - Accent3 2 2 3" xfId="110"/>
    <cellStyle name="40% - Accent3 2 2 4" xfId="111"/>
    <cellStyle name="40% - Accent3 2 3" xfId="34932"/>
    <cellStyle name="40% - Accent3 2 4" xfId="34933"/>
    <cellStyle name="40% - Accent3 2 5" xfId="34934"/>
    <cellStyle name="40% - Accent3 3" xfId="112"/>
    <cellStyle name="40% - Accent3 3 2" xfId="113"/>
    <cellStyle name="40% - Accent3 3 3" xfId="114"/>
    <cellStyle name="40% - Accent3 3 4" xfId="115"/>
    <cellStyle name="40% - Accent3 4" xfId="116"/>
    <cellStyle name="40% - Accent3 4 2" xfId="117"/>
    <cellStyle name="40% - Accent3 4 3" xfId="118"/>
    <cellStyle name="40% - Accent3 4 4" xfId="119"/>
    <cellStyle name="40% - Accent3 5" xfId="34935"/>
    <cellStyle name="40% - Accent3 6" xfId="34931"/>
    <cellStyle name="40% - Accent4 2" xfId="120"/>
    <cellStyle name="40% - Accent4 2 2" xfId="121"/>
    <cellStyle name="40% - Accent4 2 2 2" xfId="122"/>
    <cellStyle name="40% - Accent4 2 2 3" xfId="123"/>
    <cellStyle name="40% - Accent4 2 2 4" xfId="124"/>
    <cellStyle name="40% - Accent4 2 3" xfId="34937"/>
    <cellStyle name="40% - Accent4 2 4" xfId="34938"/>
    <cellStyle name="40% - Accent4 2 5" xfId="34939"/>
    <cellStyle name="40% - Accent4 3" xfId="125"/>
    <cellStyle name="40% - Accent4 3 2" xfId="126"/>
    <cellStyle name="40% - Accent4 3 3" xfId="127"/>
    <cellStyle name="40% - Accent4 3 4" xfId="128"/>
    <cellStyle name="40% - Accent4 4" xfId="129"/>
    <cellStyle name="40% - Accent4 4 2" xfId="130"/>
    <cellStyle name="40% - Accent4 4 3" xfId="131"/>
    <cellStyle name="40% - Accent4 4 4" xfId="132"/>
    <cellStyle name="40% - Accent4 5" xfId="34940"/>
    <cellStyle name="40% - Accent4 6" xfId="34936"/>
    <cellStyle name="40% - Accent5 2" xfId="133"/>
    <cellStyle name="40% - Accent5 2 2" xfId="134"/>
    <cellStyle name="40% - Accent5 2 2 2" xfId="135"/>
    <cellStyle name="40% - Accent5 2 2 3" xfId="136"/>
    <cellStyle name="40% - Accent5 2 2 4" xfId="137"/>
    <cellStyle name="40% - Accent5 2 3" xfId="34942"/>
    <cellStyle name="40% - Accent5 2 4" xfId="34943"/>
    <cellStyle name="40% - Accent5 2 5" xfId="34944"/>
    <cellStyle name="40% - Accent5 3" xfId="138"/>
    <cellStyle name="40% - Accent5 3 2" xfId="139"/>
    <cellStyle name="40% - Accent5 3 3" xfId="140"/>
    <cellStyle name="40% - Accent5 3 4" xfId="141"/>
    <cellStyle name="40% - Accent5 4" xfId="34945"/>
    <cellStyle name="40% - Accent5 5" xfId="34941"/>
    <cellStyle name="40% - Accent6 2" xfId="142"/>
    <cellStyle name="40% - Accent6 2 2" xfId="143"/>
    <cellStyle name="40% - Accent6 2 2 2" xfId="144"/>
    <cellStyle name="40% - Accent6 2 2 3" xfId="145"/>
    <cellStyle name="40% - Accent6 2 2 4" xfId="146"/>
    <cellStyle name="40% - Accent6 2 3" xfId="34947"/>
    <cellStyle name="40% - Accent6 2 4" xfId="34948"/>
    <cellStyle name="40% - Accent6 2 5" xfId="34949"/>
    <cellStyle name="40% - Accent6 3" xfId="147"/>
    <cellStyle name="40% - Accent6 3 2" xfId="148"/>
    <cellStyle name="40% - Accent6 3 3" xfId="149"/>
    <cellStyle name="40% - Accent6 3 4" xfId="150"/>
    <cellStyle name="40% - Accent6 4" xfId="151"/>
    <cellStyle name="40% - Accent6 4 2" xfId="152"/>
    <cellStyle name="40% - Accent6 4 3" xfId="153"/>
    <cellStyle name="40% - Accent6 4 4" xfId="154"/>
    <cellStyle name="40% - Accent6 5" xfId="34950"/>
    <cellStyle name="40% - Accent6 6" xfId="34946"/>
    <cellStyle name="60% - Accent1 2" xfId="155"/>
    <cellStyle name="60% - Accent1 2 2" xfId="156"/>
    <cellStyle name="60% - Accent1 2 3" xfId="34952"/>
    <cellStyle name="60% - Accent1 2 4" xfId="34953"/>
    <cellStyle name="60% - Accent1 3" xfId="157"/>
    <cellStyle name="60% - Accent1 4" xfId="34951"/>
    <cellStyle name="60% - Accent2 2" xfId="158"/>
    <cellStyle name="60% - Accent2 3" xfId="159"/>
    <cellStyle name="60% - Accent2 4" xfId="34954"/>
    <cellStyle name="60% - Accent3 2" xfId="160"/>
    <cellStyle name="60% - Accent3 2 2" xfId="161"/>
    <cellStyle name="60% - Accent3 2 3" xfId="34956"/>
    <cellStyle name="60% - Accent3 2 4" xfId="34957"/>
    <cellStyle name="60% - Accent3 3" xfId="162"/>
    <cellStyle name="60% - Accent3 4" xfId="34955"/>
    <cellStyle name="60% - Accent4 2" xfId="163"/>
    <cellStyle name="60% - Accent4 2 2" xfId="164"/>
    <cellStyle name="60% - Accent4 2 3" xfId="34959"/>
    <cellStyle name="60% - Accent4 2 4" xfId="34960"/>
    <cellStyle name="60% - Accent4 3" xfId="165"/>
    <cellStyle name="60% - Accent4 4" xfId="34958"/>
    <cellStyle name="60% - Accent5 2" xfId="166"/>
    <cellStyle name="60% - Accent5 3" xfId="167"/>
    <cellStyle name="60% - Accent5 4" xfId="34961"/>
    <cellStyle name="60% - Accent6 2" xfId="168"/>
    <cellStyle name="60% - Accent6 2 2" xfId="169"/>
    <cellStyle name="60% - Accent6 2 3" xfId="34963"/>
    <cellStyle name="60% - Accent6 2 4" xfId="34964"/>
    <cellStyle name="60% - Accent6 3" xfId="170"/>
    <cellStyle name="60% - Accent6 4" xfId="34962"/>
    <cellStyle name="Accent1 2" xfId="171"/>
    <cellStyle name="Accent1 2 2" xfId="172"/>
    <cellStyle name="Accent1 2 3" xfId="34966"/>
    <cellStyle name="Accent1 2 4" xfId="34967"/>
    <cellStyle name="Accent1 3" xfId="173"/>
    <cellStyle name="Accent1 4" xfId="34965"/>
    <cellStyle name="Accent2 2" xfId="174"/>
    <cellStyle name="Accent2 2 2" xfId="175"/>
    <cellStyle name="Accent2 2 3" xfId="34969"/>
    <cellStyle name="Accent2 2 4" xfId="34970"/>
    <cellStyle name="Accent2 3" xfId="176"/>
    <cellStyle name="Accent2 4" xfId="34968"/>
    <cellStyle name="Accent3 2" xfId="177"/>
    <cellStyle name="Accent3 2 2" xfId="178"/>
    <cellStyle name="Accent3 2 3" xfId="34972"/>
    <cellStyle name="Accent3 2 4" xfId="34973"/>
    <cellStyle name="Accent3 3" xfId="179"/>
    <cellStyle name="Accent3 4" xfId="34971"/>
    <cellStyle name="Accent4 2" xfId="180"/>
    <cellStyle name="Accent4 2 2" xfId="181"/>
    <cellStyle name="Accent4 2 3" xfId="34975"/>
    <cellStyle name="Accent4 2 4" xfId="34976"/>
    <cellStyle name="Accent4 3" xfId="182"/>
    <cellStyle name="Accent4 4" xfId="34974"/>
    <cellStyle name="Accent5 2" xfId="183"/>
    <cellStyle name="Accent5 3" xfId="184"/>
    <cellStyle name="Accent5 4" xfId="34977"/>
    <cellStyle name="Accent6 2" xfId="185"/>
    <cellStyle name="Accent6 3" xfId="186"/>
    <cellStyle name="Accent6 4" xfId="34978"/>
    <cellStyle name="Bad 2" xfId="187"/>
    <cellStyle name="Bad 2 2" xfId="188"/>
    <cellStyle name="Bad 2 3" xfId="34980"/>
    <cellStyle name="Bad 2 4" xfId="34981"/>
    <cellStyle name="Bad 3" xfId="189"/>
    <cellStyle name="Bad 4" xfId="34979"/>
    <cellStyle name="Calculation 2" xfId="190"/>
    <cellStyle name="Calculation 2 2" xfId="191"/>
    <cellStyle name="Calculation 2 2 2" xfId="3349"/>
    <cellStyle name="Calculation 2 2 2 2" xfId="13153"/>
    <cellStyle name="Calculation 2 2 2 2 2" xfId="30588"/>
    <cellStyle name="Calculation 2 2 2 2 3" xfId="45040"/>
    <cellStyle name="Calculation 2 2 2 3" xfId="15614"/>
    <cellStyle name="Calculation 2 2 2 3 2" xfId="33049"/>
    <cellStyle name="Calculation 2 2 2 3 3" xfId="47501"/>
    <cellStyle name="Calculation 2 2 2 4" xfId="20788"/>
    <cellStyle name="Calculation 2 2 2 5" xfId="35240"/>
    <cellStyle name="Calculation 2 2 3" xfId="3365"/>
    <cellStyle name="Calculation 2 2 3 2" xfId="20801"/>
    <cellStyle name="Calculation 2 2 3 3" xfId="35253"/>
    <cellStyle name="Calculation 2 2 4" xfId="3346"/>
    <cellStyle name="Calculation 2 2 4 2" xfId="20785"/>
    <cellStyle name="Calculation 2 2 4 3" xfId="35237"/>
    <cellStyle name="Calculation 2 2 5" xfId="3363"/>
    <cellStyle name="Calculation 2 2 5 2" xfId="20799"/>
    <cellStyle name="Calculation 2 2 5 3" xfId="35251"/>
    <cellStyle name="Calculation 2 2 6" xfId="17699"/>
    <cellStyle name="Calculation 2 3" xfId="3348"/>
    <cellStyle name="Calculation 2 3 2" xfId="13152"/>
    <cellStyle name="Calculation 2 3 2 2" xfId="30587"/>
    <cellStyle name="Calculation 2 3 2 3" xfId="45039"/>
    <cellStyle name="Calculation 2 3 3" xfId="15613"/>
    <cellStyle name="Calculation 2 3 3 2" xfId="33048"/>
    <cellStyle name="Calculation 2 3 3 3" xfId="47500"/>
    <cellStyle name="Calculation 2 3 4" xfId="20787"/>
    <cellStyle name="Calculation 2 3 5" xfId="35239"/>
    <cellStyle name="Calculation 2 4" xfId="3366"/>
    <cellStyle name="Calculation 2 4 2" xfId="20802"/>
    <cellStyle name="Calculation 2 4 3" xfId="35254"/>
    <cellStyle name="Calculation 2 5" xfId="3345"/>
    <cellStyle name="Calculation 2 5 2" xfId="20784"/>
    <cellStyle name="Calculation 2 5 3" xfId="35236"/>
    <cellStyle name="Calculation 2 6" xfId="3367"/>
    <cellStyle name="Calculation 2 6 2" xfId="20803"/>
    <cellStyle name="Calculation 2 6 3" xfId="35255"/>
    <cellStyle name="Calculation 2 7" xfId="17698"/>
    <cellStyle name="Calculation 3" xfId="192"/>
    <cellStyle name="Calculation 3 2" xfId="3350"/>
    <cellStyle name="Calculation 3 2 2" xfId="13154"/>
    <cellStyle name="Calculation 3 2 2 2" xfId="30589"/>
    <cellStyle name="Calculation 3 2 2 3" xfId="45041"/>
    <cellStyle name="Calculation 3 2 3" xfId="15615"/>
    <cellStyle name="Calculation 3 2 3 2" xfId="33050"/>
    <cellStyle name="Calculation 3 2 3 3" xfId="47502"/>
    <cellStyle name="Calculation 3 2 4" xfId="20789"/>
    <cellStyle name="Calculation 3 2 5" xfId="35241"/>
    <cellStyle name="Calculation 3 3" xfId="3364"/>
    <cellStyle name="Calculation 3 3 2" xfId="20800"/>
    <cellStyle name="Calculation 3 3 3" xfId="35252"/>
    <cellStyle name="Calculation 3 4" xfId="3347"/>
    <cellStyle name="Calculation 3 4 2" xfId="20786"/>
    <cellStyle name="Calculation 3 4 3" xfId="35238"/>
    <cellStyle name="Calculation 3 5" xfId="3362"/>
    <cellStyle name="Calculation 3 5 2" xfId="20798"/>
    <cellStyle name="Calculation 3 5 3" xfId="35250"/>
    <cellStyle name="Calculation 3 6" xfId="17700"/>
    <cellStyle name="Calculation 4" xfId="34982"/>
    <cellStyle name="Check Cell 2" xfId="193"/>
    <cellStyle name="Check Cell 3" xfId="194"/>
    <cellStyle name="Check Cell 4" xfId="34983"/>
    <cellStyle name="Comma" xfId="1" builtinId="3"/>
    <cellStyle name="Comma 10" xfId="196"/>
    <cellStyle name="Comma 10 2" xfId="17456"/>
    <cellStyle name="Comma 10 2 2" xfId="17457"/>
    <cellStyle name="Comma 10 2 2 2" xfId="17520"/>
    <cellStyle name="Comma 10 2 3" xfId="17519"/>
    <cellStyle name="Comma 10 3" xfId="17458"/>
    <cellStyle name="Comma 10 3 2" xfId="17521"/>
    <cellStyle name="Comma 10 4" xfId="17518"/>
    <cellStyle name="Comma 11" xfId="17459"/>
    <cellStyle name="Comma 11 2" xfId="17460"/>
    <cellStyle name="Comma 11 2 2" xfId="17523"/>
    <cellStyle name="Comma 11 3" xfId="17522"/>
    <cellStyle name="Comma 12" xfId="17461"/>
    <cellStyle name="Comma 12 2" xfId="17524"/>
    <cellStyle name="Comma 12 3" xfId="34984"/>
    <cellStyle name="Comma 13" xfId="17462"/>
    <cellStyle name="Comma 13 2" xfId="17525"/>
    <cellStyle name="Comma 13 3" xfId="34985"/>
    <cellStyle name="Comma 14" xfId="17463"/>
    <cellStyle name="Comma 14 2" xfId="34986"/>
    <cellStyle name="Comma 15" xfId="197"/>
    <cellStyle name="Comma 15 2" xfId="17512"/>
    <cellStyle name="Comma 16" xfId="17515"/>
    <cellStyle name="Comma 17" xfId="195"/>
    <cellStyle name="Comma 18" xfId="198"/>
    <cellStyle name="Comma 19" xfId="199"/>
    <cellStyle name="Comma 19 2" xfId="200"/>
    <cellStyle name="Comma 19 2 2" xfId="201"/>
    <cellStyle name="Comma 19 3" xfId="202"/>
    <cellStyle name="Comma 19 4" xfId="203"/>
    <cellStyle name="Comma 19 5" xfId="204"/>
    <cellStyle name="Comma 19 6" xfId="205"/>
    <cellStyle name="Comma 19 6 2" xfId="3351"/>
    <cellStyle name="Comma 19 7" xfId="3329"/>
    <cellStyle name="Comma 19 7 2" xfId="5838"/>
    <cellStyle name="Comma 19 7 2 2" xfId="23273"/>
    <cellStyle name="Comma 19 7 2 3" xfId="37725"/>
    <cellStyle name="Comma 19 7 3" xfId="13145"/>
    <cellStyle name="Comma 19 7 3 2" xfId="30580"/>
    <cellStyle name="Comma 19 7 3 3" xfId="45032"/>
    <cellStyle name="Comma 19 7 4" xfId="15606"/>
    <cellStyle name="Comma 19 7 4 2" xfId="33041"/>
    <cellStyle name="Comma 19 7 4 3" xfId="47493"/>
    <cellStyle name="Comma 19 7 5" xfId="20149"/>
    <cellStyle name="Comma 19 7 6" xfId="20768"/>
    <cellStyle name="Comma 19 7 7" xfId="35220"/>
    <cellStyle name="Comma 2" xfId="2"/>
    <cellStyle name="Comma 2 10" xfId="207"/>
    <cellStyle name="Comma 2 11" xfId="208"/>
    <cellStyle name="Comma 2 12" xfId="209"/>
    <cellStyle name="Comma 2 13" xfId="210"/>
    <cellStyle name="Comma 2 14" xfId="211"/>
    <cellStyle name="Comma 2 15" xfId="212"/>
    <cellStyle name="Comma 2 16" xfId="213"/>
    <cellStyle name="Comma 2 17" xfId="206"/>
    <cellStyle name="Comma 2 2" xfId="3"/>
    <cellStyle name="Comma 2 2 10" xfId="215"/>
    <cellStyle name="Comma 2 2 10 2" xfId="17527"/>
    <cellStyle name="Comma 2 2 10 3" xfId="34987"/>
    <cellStyle name="Comma 2 2 11" xfId="216"/>
    <cellStyle name="Comma 2 2 11 2" xfId="17528"/>
    <cellStyle name="Comma 2 2 11 3" xfId="34988"/>
    <cellStyle name="Comma 2 2 12" xfId="217"/>
    <cellStyle name="Comma 2 2 12 2" xfId="17529"/>
    <cellStyle name="Comma 2 2 12 3" xfId="34989"/>
    <cellStyle name="Comma 2 2 13" xfId="218"/>
    <cellStyle name="Comma 2 2 13 2" xfId="17530"/>
    <cellStyle name="Comma 2 2 13 3" xfId="34990"/>
    <cellStyle name="Comma 2 2 14" xfId="219"/>
    <cellStyle name="Comma 2 2 14 2" xfId="17531"/>
    <cellStyle name="Comma 2 2 14 3" xfId="34991"/>
    <cellStyle name="Comma 2 2 15" xfId="220"/>
    <cellStyle name="Comma 2 2 15 2" xfId="17532"/>
    <cellStyle name="Comma 2 2 15 3" xfId="34992"/>
    <cellStyle name="Comma 2 2 16" xfId="221"/>
    <cellStyle name="Comma 2 2 16 2" xfId="17533"/>
    <cellStyle name="Comma 2 2 16 3" xfId="34993"/>
    <cellStyle name="Comma 2 2 17" xfId="222"/>
    <cellStyle name="Comma 2 2 17 2" xfId="17534"/>
    <cellStyle name="Comma 2 2 17 3" xfId="34994"/>
    <cellStyle name="Comma 2 2 18" xfId="223"/>
    <cellStyle name="Comma 2 2 18 2" xfId="17535"/>
    <cellStyle name="Comma 2 2 18 3" xfId="34995"/>
    <cellStyle name="Comma 2 2 19" xfId="224"/>
    <cellStyle name="Comma 2 2 19 2" xfId="17536"/>
    <cellStyle name="Comma 2 2 19 3" xfId="34996"/>
    <cellStyle name="Comma 2 2 2" xfId="225"/>
    <cellStyle name="Comma 2 2 2 2" xfId="17537"/>
    <cellStyle name="Comma 2 2 2 3" xfId="34997"/>
    <cellStyle name="Comma 2 2 20" xfId="226"/>
    <cellStyle name="Comma 2 2 20 2" xfId="17538"/>
    <cellStyle name="Comma 2 2 20 3" xfId="34998"/>
    <cellStyle name="Comma 2 2 21" xfId="227"/>
    <cellStyle name="Comma 2 2 21 2" xfId="17539"/>
    <cellStyle name="Comma 2 2 21 3" xfId="34999"/>
    <cellStyle name="Comma 2 2 22" xfId="228"/>
    <cellStyle name="Comma 2 2 22 2" xfId="17540"/>
    <cellStyle name="Comma 2 2 22 3" xfId="35000"/>
    <cellStyle name="Comma 2 2 23" xfId="229"/>
    <cellStyle name="Comma 2 2 23 2" xfId="17541"/>
    <cellStyle name="Comma 2 2 23 3" xfId="35001"/>
    <cellStyle name="Comma 2 2 24" xfId="230"/>
    <cellStyle name="Comma 2 2 24 2" xfId="17542"/>
    <cellStyle name="Comma 2 2 24 3" xfId="35002"/>
    <cellStyle name="Comma 2 2 25" xfId="231"/>
    <cellStyle name="Comma 2 2 25 2" xfId="17543"/>
    <cellStyle name="Comma 2 2 25 3" xfId="35003"/>
    <cellStyle name="Comma 2 2 26" xfId="232"/>
    <cellStyle name="Comma 2 2 26 2" xfId="17544"/>
    <cellStyle name="Comma 2 2 26 3" xfId="35004"/>
    <cellStyle name="Comma 2 2 27" xfId="233"/>
    <cellStyle name="Comma 2 2 27 2" xfId="17545"/>
    <cellStyle name="Comma 2 2 27 3" xfId="35005"/>
    <cellStyle name="Comma 2 2 28" xfId="17526"/>
    <cellStyle name="Comma 2 2 29" xfId="35006"/>
    <cellStyle name="Comma 2 2 3" xfId="234"/>
    <cellStyle name="Comma 2 2 3 2" xfId="17546"/>
    <cellStyle name="Comma 2 2 3 3" xfId="35007"/>
    <cellStyle name="Comma 2 2 30" xfId="214"/>
    <cellStyle name="Comma 2 2 4" xfId="235"/>
    <cellStyle name="Comma 2 2 4 2" xfId="17547"/>
    <cellStyle name="Comma 2 2 4 3" xfId="35008"/>
    <cellStyle name="Comma 2 2 5" xfId="236"/>
    <cellStyle name="Comma 2 2 5 2" xfId="17548"/>
    <cellStyle name="Comma 2 2 5 3" xfId="35009"/>
    <cellStyle name="Comma 2 2 6" xfId="237"/>
    <cellStyle name="Comma 2 2 6 2" xfId="17549"/>
    <cellStyle name="Comma 2 2 6 3" xfId="35010"/>
    <cellStyle name="Comma 2 2 7" xfId="238"/>
    <cellStyle name="Comma 2 2 7 2" xfId="17550"/>
    <cellStyle name="Comma 2 2 7 3" xfId="35011"/>
    <cellStyle name="Comma 2 2 8" xfId="239"/>
    <cellStyle name="Comma 2 2 8 2" xfId="17551"/>
    <cellStyle name="Comma 2 2 8 3" xfId="35012"/>
    <cellStyle name="Comma 2 2 9" xfId="240"/>
    <cellStyle name="Comma 2 2 9 2" xfId="17552"/>
    <cellStyle name="Comma 2 2 9 3" xfId="35013"/>
    <cellStyle name="Comma 2 3" xfId="4"/>
    <cellStyle name="Comma 2 3 10" xfId="242"/>
    <cellStyle name="Comma 2 3 10 2" xfId="17554"/>
    <cellStyle name="Comma 2 3 10 3" xfId="35014"/>
    <cellStyle name="Comma 2 3 11" xfId="243"/>
    <cellStyle name="Comma 2 3 11 2" xfId="17555"/>
    <cellStyle name="Comma 2 3 11 3" xfId="35015"/>
    <cellStyle name="Comma 2 3 12" xfId="244"/>
    <cellStyle name="Comma 2 3 12 2" xfId="17556"/>
    <cellStyle name="Comma 2 3 12 3" xfId="35016"/>
    <cellStyle name="Comma 2 3 13" xfId="245"/>
    <cellStyle name="Comma 2 3 13 2" xfId="17557"/>
    <cellStyle name="Comma 2 3 13 3" xfId="35017"/>
    <cellStyle name="Comma 2 3 14" xfId="246"/>
    <cellStyle name="Comma 2 3 14 2" xfId="17558"/>
    <cellStyle name="Comma 2 3 14 3" xfId="35018"/>
    <cellStyle name="Comma 2 3 15" xfId="247"/>
    <cellStyle name="Comma 2 3 15 2" xfId="17559"/>
    <cellStyle name="Comma 2 3 15 3" xfId="35019"/>
    <cellStyle name="Comma 2 3 16" xfId="248"/>
    <cellStyle name="Comma 2 3 16 2" xfId="17560"/>
    <cellStyle name="Comma 2 3 16 3" xfId="35020"/>
    <cellStyle name="Comma 2 3 17" xfId="249"/>
    <cellStyle name="Comma 2 3 17 2" xfId="17561"/>
    <cellStyle name="Comma 2 3 17 3" xfId="35021"/>
    <cellStyle name="Comma 2 3 18" xfId="250"/>
    <cellStyle name="Comma 2 3 18 2" xfId="17562"/>
    <cellStyle name="Comma 2 3 18 3" xfId="35022"/>
    <cellStyle name="Comma 2 3 19" xfId="251"/>
    <cellStyle name="Comma 2 3 19 2" xfId="17563"/>
    <cellStyle name="Comma 2 3 19 3" xfId="35023"/>
    <cellStyle name="Comma 2 3 2" xfId="252"/>
    <cellStyle name="Comma 2 3 2 2" xfId="17564"/>
    <cellStyle name="Comma 2 3 2 3" xfId="35024"/>
    <cellStyle name="Comma 2 3 20" xfId="253"/>
    <cellStyle name="Comma 2 3 20 2" xfId="17565"/>
    <cellStyle name="Comma 2 3 20 3" xfId="35025"/>
    <cellStyle name="Comma 2 3 21" xfId="254"/>
    <cellStyle name="Comma 2 3 21 2" xfId="17566"/>
    <cellStyle name="Comma 2 3 21 3" xfId="35026"/>
    <cellStyle name="Comma 2 3 22" xfId="255"/>
    <cellStyle name="Comma 2 3 22 2" xfId="17567"/>
    <cellStyle name="Comma 2 3 22 3" xfId="35027"/>
    <cellStyle name="Comma 2 3 23" xfId="256"/>
    <cellStyle name="Comma 2 3 23 2" xfId="17568"/>
    <cellStyle name="Comma 2 3 23 3" xfId="35028"/>
    <cellStyle name="Comma 2 3 24" xfId="257"/>
    <cellStyle name="Comma 2 3 24 2" xfId="17569"/>
    <cellStyle name="Comma 2 3 24 3" xfId="35029"/>
    <cellStyle name="Comma 2 3 25" xfId="258"/>
    <cellStyle name="Comma 2 3 25 2" xfId="17570"/>
    <cellStyle name="Comma 2 3 25 3" xfId="35030"/>
    <cellStyle name="Comma 2 3 26" xfId="259"/>
    <cellStyle name="Comma 2 3 26 2" xfId="17571"/>
    <cellStyle name="Comma 2 3 26 3" xfId="35031"/>
    <cellStyle name="Comma 2 3 27" xfId="260"/>
    <cellStyle name="Comma 2 3 27 2" xfId="17572"/>
    <cellStyle name="Comma 2 3 27 3" xfId="35032"/>
    <cellStyle name="Comma 2 3 28" xfId="17553"/>
    <cellStyle name="Comma 2 3 29" xfId="35033"/>
    <cellStyle name="Comma 2 3 3" xfId="261"/>
    <cellStyle name="Comma 2 3 3 2" xfId="17573"/>
    <cellStyle name="Comma 2 3 3 3" xfId="35034"/>
    <cellStyle name="Comma 2 3 30" xfId="241"/>
    <cellStyle name="Comma 2 3 4" xfId="262"/>
    <cellStyle name="Comma 2 3 4 2" xfId="17574"/>
    <cellStyle name="Comma 2 3 4 3" xfId="35035"/>
    <cellStyle name="Comma 2 3 5" xfId="263"/>
    <cellStyle name="Comma 2 3 5 2" xfId="17575"/>
    <cellStyle name="Comma 2 3 5 3" xfId="35036"/>
    <cellStyle name="Comma 2 3 6" xfId="264"/>
    <cellStyle name="Comma 2 3 6 2" xfId="17576"/>
    <cellStyle name="Comma 2 3 6 3" xfId="35037"/>
    <cellStyle name="Comma 2 3 7" xfId="265"/>
    <cellStyle name="Comma 2 3 7 2" xfId="17577"/>
    <cellStyle name="Comma 2 3 7 3" xfId="35038"/>
    <cellStyle name="Comma 2 3 8" xfId="266"/>
    <cellStyle name="Comma 2 3 8 2" xfId="17578"/>
    <cellStyle name="Comma 2 3 8 3" xfId="35039"/>
    <cellStyle name="Comma 2 3 9" xfId="267"/>
    <cellStyle name="Comma 2 3 9 2" xfId="17579"/>
    <cellStyle name="Comma 2 3 9 3" xfId="35040"/>
    <cellStyle name="Comma 2 4" xfId="268"/>
    <cellStyle name="Comma 2 4 10" xfId="269"/>
    <cellStyle name="Comma 2 4 10 2" xfId="17581"/>
    <cellStyle name="Comma 2 4 10 3" xfId="35041"/>
    <cellStyle name="Comma 2 4 11" xfId="270"/>
    <cellStyle name="Comma 2 4 11 2" xfId="17582"/>
    <cellStyle name="Comma 2 4 11 3" xfId="35042"/>
    <cellStyle name="Comma 2 4 12" xfId="271"/>
    <cellStyle name="Comma 2 4 12 2" xfId="17583"/>
    <cellStyle name="Comma 2 4 12 3" xfId="35043"/>
    <cellStyle name="Comma 2 4 13" xfId="272"/>
    <cellStyle name="Comma 2 4 13 2" xfId="17584"/>
    <cellStyle name="Comma 2 4 13 3" xfId="35044"/>
    <cellStyle name="Comma 2 4 14" xfId="273"/>
    <cellStyle name="Comma 2 4 14 2" xfId="17585"/>
    <cellStyle name="Comma 2 4 14 3" xfId="35045"/>
    <cellStyle name="Comma 2 4 15" xfId="274"/>
    <cellStyle name="Comma 2 4 15 2" xfId="17586"/>
    <cellStyle name="Comma 2 4 15 3" xfId="35046"/>
    <cellStyle name="Comma 2 4 16" xfId="275"/>
    <cellStyle name="Comma 2 4 16 2" xfId="17587"/>
    <cellStyle name="Comma 2 4 16 3" xfId="35047"/>
    <cellStyle name="Comma 2 4 17" xfId="276"/>
    <cellStyle name="Comma 2 4 17 2" xfId="17588"/>
    <cellStyle name="Comma 2 4 17 3" xfId="35048"/>
    <cellStyle name="Comma 2 4 18" xfId="277"/>
    <cellStyle name="Comma 2 4 18 2" xfId="17589"/>
    <cellStyle name="Comma 2 4 18 3" xfId="35049"/>
    <cellStyle name="Comma 2 4 19" xfId="278"/>
    <cellStyle name="Comma 2 4 19 2" xfId="17590"/>
    <cellStyle name="Comma 2 4 19 3" xfId="35050"/>
    <cellStyle name="Comma 2 4 2" xfId="279"/>
    <cellStyle name="Comma 2 4 2 2" xfId="17591"/>
    <cellStyle name="Comma 2 4 2 3" xfId="35051"/>
    <cellStyle name="Comma 2 4 20" xfId="280"/>
    <cellStyle name="Comma 2 4 20 2" xfId="17592"/>
    <cellStyle name="Comma 2 4 20 3" xfId="35052"/>
    <cellStyle name="Comma 2 4 21" xfId="281"/>
    <cellStyle name="Comma 2 4 21 2" xfId="17593"/>
    <cellStyle name="Comma 2 4 21 3" xfId="35053"/>
    <cellStyle name="Comma 2 4 22" xfId="282"/>
    <cellStyle name="Comma 2 4 22 2" xfId="17594"/>
    <cellStyle name="Comma 2 4 22 3" xfId="35054"/>
    <cellStyle name="Comma 2 4 23" xfId="283"/>
    <cellStyle name="Comma 2 4 23 2" xfId="17595"/>
    <cellStyle name="Comma 2 4 23 3" xfId="35055"/>
    <cellStyle name="Comma 2 4 24" xfId="284"/>
    <cellStyle name="Comma 2 4 24 2" xfId="17596"/>
    <cellStyle name="Comma 2 4 24 3" xfId="35056"/>
    <cellStyle name="Comma 2 4 25" xfId="285"/>
    <cellStyle name="Comma 2 4 25 2" xfId="17597"/>
    <cellStyle name="Comma 2 4 25 3" xfId="35057"/>
    <cellStyle name="Comma 2 4 26" xfId="286"/>
    <cellStyle name="Comma 2 4 26 2" xfId="17598"/>
    <cellStyle name="Comma 2 4 26 3" xfId="35058"/>
    <cellStyle name="Comma 2 4 27" xfId="287"/>
    <cellStyle name="Comma 2 4 27 2" xfId="17599"/>
    <cellStyle name="Comma 2 4 27 3" xfId="35059"/>
    <cellStyle name="Comma 2 4 28" xfId="17580"/>
    <cellStyle name="Comma 2 4 29" xfId="35060"/>
    <cellStyle name="Comma 2 4 3" xfId="288"/>
    <cellStyle name="Comma 2 4 3 2" xfId="17600"/>
    <cellStyle name="Comma 2 4 3 3" xfId="35061"/>
    <cellStyle name="Comma 2 4 4" xfId="289"/>
    <cellStyle name="Comma 2 4 4 2" xfId="17601"/>
    <cellStyle name="Comma 2 4 4 3" xfId="35062"/>
    <cellStyle name="Comma 2 4 5" xfId="290"/>
    <cellStyle name="Comma 2 4 5 2" xfId="17602"/>
    <cellStyle name="Comma 2 4 5 3" xfId="35063"/>
    <cellStyle name="Comma 2 4 6" xfId="291"/>
    <cellStyle name="Comma 2 4 6 2" xfId="17603"/>
    <cellStyle name="Comma 2 4 6 3" xfId="35064"/>
    <cellStyle name="Comma 2 4 7" xfId="292"/>
    <cellStyle name="Comma 2 4 7 2" xfId="17604"/>
    <cellStyle name="Comma 2 4 7 3" xfId="35065"/>
    <cellStyle name="Comma 2 4 8" xfId="293"/>
    <cellStyle name="Comma 2 4 8 2" xfId="17605"/>
    <cellStyle name="Comma 2 4 8 3" xfId="35066"/>
    <cellStyle name="Comma 2 4 9" xfId="294"/>
    <cellStyle name="Comma 2 4 9 2" xfId="17606"/>
    <cellStyle name="Comma 2 4 9 3" xfId="35067"/>
    <cellStyle name="Comma 2 5" xfId="295"/>
    <cellStyle name="Comma 2 5 2" xfId="296"/>
    <cellStyle name="Comma 2 5 2 2" xfId="35068"/>
    <cellStyle name="Comma 2 5 3" xfId="297"/>
    <cellStyle name="Comma 2 5 4" xfId="298"/>
    <cellStyle name="Comma 2 5 5" xfId="299"/>
    <cellStyle name="Comma 2 6" xfId="300"/>
    <cellStyle name="Comma 2 6 2" xfId="301"/>
    <cellStyle name="Comma 2 6 2 2" xfId="35069"/>
    <cellStyle name="Comma 2 6 3" xfId="302"/>
    <cellStyle name="Comma 2 6 4" xfId="303"/>
    <cellStyle name="Comma 2 6 5" xfId="304"/>
    <cellStyle name="Comma 2 7" xfId="305"/>
    <cellStyle name="Comma 2 7 2" xfId="306"/>
    <cellStyle name="Comma 2 7 2 2" xfId="35070"/>
    <cellStyle name="Comma 2 7 3" xfId="307"/>
    <cellStyle name="Comma 2 7 4" xfId="308"/>
    <cellStyle name="Comma 2 7 5" xfId="309"/>
    <cellStyle name="Comma 2 8" xfId="310"/>
    <cellStyle name="Comma 2 8 2" xfId="311"/>
    <cellStyle name="Comma 2 8 2 2" xfId="35071"/>
    <cellStyle name="Comma 2 8 3" xfId="312"/>
    <cellStyle name="Comma 2 8 4" xfId="313"/>
    <cellStyle name="Comma 2 8 5" xfId="314"/>
    <cellStyle name="Comma 2 9" xfId="315"/>
    <cellStyle name="Comma 3" xfId="5"/>
    <cellStyle name="Comma 3 2" xfId="17607"/>
    <cellStyle name="Comma 3 3" xfId="35072"/>
    <cellStyle name="Comma 3 4" xfId="316"/>
    <cellStyle name="Comma 4" xfId="6"/>
    <cellStyle name="Comma 4 10" xfId="318"/>
    <cellStyle name="Comma 4 10 2" xfId="17608"/>
    <cellStyle name="Comma 4 10 3" xfId="35073"/>
    <cellStyle name="Comma 4 11" xfId="319"/>
    <cellStyle name="Comma 4 11 2" xfId="17609"/>
    <cellStyle name="Comma 4 11 3" xfId="35074"/>
    <cellStyle name="Comma 4 12" xfId="320"/>
    <cellStyle name="Comma 4 12 2" xfId="17610"/>
    <cellStyle name="Comma 4 12 3" xfId="35075"/>
    <cellStyle name="Comma 4 13" xfId="321"/>
    <cellStyle name="Comma 4 13 2" xfId="17611"/>
    <cellStyle name="Comma 4 13 3" xfId="35076"/>
    <cellStyle name="Comma 4 14" xfId="322"/>
    <cellStyle name="Comma 4 14 2" xfId="17612"/>
    <cellStyle name="Comma 4 14 3" xfId="35077"/>
    <cellStyle name="Comma 4 15" xfId="323"/>
    <cellStyle name="Comma 4 15 2" xfId="17613"/>
    <cellStyle name="Comma 4 15 3" xfId="35078"/>
    <cellStyle name="Comma 4 16" xfId="324"/>
    <cellStyle name="Comma 4 16 2" xfId="17614"/>
    <cellStyle name="Comma 4 16 3" xfId="35079"/>
    <cellStyle name="Comma 4 17" xfId="325"/>
    <cellStyle name="Comma 4 17 2" xfId="17615"/>
    <cellStyle name="Comma 4 17 3" xfId="35080"/>
    <cellStyle name="Comma 4 18" xfId="326"/>
    <cellStyle name="Comma 4 18 2" xfId="17616"/>
    <cellStyle name="Comma 4 18 3" xfId="35081"/>
    <cellStyle name="Comma 4 19" xfId="327"/>
    <cellStyle name="Comma 4 19 2" xfId="17617"/>
    <cellStyle name="Comma 4 19 3" xfId="35082"/>
    <cellStyle name="Comma 4 2" xfId="328"/>
    <cellStyle name="Comma 4 2 2" xfId="17618"/>
    <cellStyle name="Comma 4 2 3" xfId="35083"/>
    <cellStyle name="Comma 4 20" xfId="329"/>
    <cellStyle name="Comma 4 20 2" xfId="17619"/>
    <cellStyle name="Comma 4 20 3" xfId="35084"/>
    <cellStyle name="Comma 4 21" xfId="330"/>
    <cellStyle name="Comma 4 21 2" xfId="17620"/>
    <cellStyle name="Comma 4 21 3" xfId="35085"/>
    <cellStyle name="Comma 4 22" xfId="331"/>
    <cellStyle name="Comma 4 22 2" xfId="17621"/>
    <cellStyle name="Comma 4 22 3" xfId="35086"/>
    <cellStyle name="Comma 4 23" xfId="332"/>
    <cellStyle name="Comma 4 23 2" xfId="17622"/>
    <cellStyle name="Comma 4 23 3" xfId="35087"/>
    <cellStyle name="Comma 4 24" xfId="333"/>
    <cellStyle name="Comma 4 24 2" xfId="17623"/>
    <cellStyle name="Comma 4 24 3" xfId="35088"/>
    <cellStyle name="Comma 4 25" xfId="334"/>
    <cellStyle name="Comma 4 25 2" xfId="17624"/>
    <cellStyle name="Comma 4 25 3" xfId="35089"/>
    <cellStyle name="Comma 4 26" xfId="335"/>
    <cellStyle name="Comma 4 26 2" xfId="17625"/>
    <cellStyle name="Comma 4 26 3" xfId="35090"/>
    <cellStyle name="Comma 4 27" xfId="336"/>
    <cellStyle name="Comma 4 27 2" xfId="17626"/>
    <cellStyle name="Comma 4 27 3" xfId="35091"/>
    <cellStyle name="Comma 4 28" xfId="337"/>
    <cellStyle name="Comma 4 28 2" xfId="17627"/>
    <cellStyle name="Comma 4 29" xfId="338"/>
    <cellStyle name="Comma 4 3" xfId="339"/>
    <cellStyle name="Comma 4 3 2" xfId="17628"/>
    <cellStyle name="Comma 4 3 3" xfId="35092"/>
    <cellStyle name="Comma 4 30" xfId="35093"/>
    <cellStyle name="Comma 4 31" xfId="317"/>
    <cellStyle name="Comma 4 4" xfId="340"/>
    <cellStyle name="Comma 4 4 2" xfId="17629"/>
    <cellStyle name="Comma 4 4 3" xfId="35094"/>
    <cellStyle name="Comma 4 5" xfId="341"/>
    <cellStyle name="Comma 4 5 2" xfId="17630"/>
    <cellStyle name="Comma 4 5 3" xfId="35095"/>
    <cellStyle name="Comma 4 6" xfId="342"/>
    <cellStyle name="Comma 4 6 2" xfId="17631"/>
    <cellStyle name="Comma 4 6 3" xfId="35096"/>
    <cellStyle name="Comma 4 7" xfId="343"/>
    <cellStyle name="Comma 4 7 2" xfId="17632"/>
    <cellStyle name="Comma 4 7 3" xfId="35097"/>
    <cellStyle name="Comma 4 8" xfId="344"/>
    <cellStyle name="Comma 4 8 2" xfId="17633"/>
    <cellStyle name="Comma 4 8 3" xfId="35098"/>
    <cellStyle name="Comma 4 9" xfId="345"/>
    <cellStyle name="Comma 4 9 2" xfId="17634"/>
    <cellStyle name="Comma 4 9 3" xfId="35099"/>
    <cellStyle name="Comma 5" xfId="346"/>
    <cellStyle name="Comma 5 2" xfId="347"/>
    <cellStyle name="Comma 5 3" xfId="348"/>
    <cellStyle name="Comma 5 4" xfId="349"/>
    <cellStyle name="Comma 6" xfId="350"/>
    <cellStyle name="Comma 6 10" xfId="351"/>
    <cellStyle name="Comma 6 10 2" xfId="17636"/>
    <cellStyle name="Comma 6 10 3" xfId="35100"/>
    <cellStyle name="Comma 6 11" xfId="352"/>
    <cellStyle name="Comma 6 11 2" xfId="17637"/>
    <cellStyle name="Comma 6 11 3" xfId="35101"/>
    <cellStyle name="Comma 6 12" xfId="353"/>
    <cellStyle name="Comma 6 12 2" xfId="17638"/>
    <cellStyle name="Comma 6 12 3" xfId="35102"/>
    <cellStyle name="Comma 6 13" xfId="354"/>
    <cellStyle name="Comma 6 13 2" xfId="17639"/>
    <cellStyle name="Comma 6 13 3" xfId="35103"/>
    <cellStyle name="Comma 6 14" xfId="355"/>
    <cellStyle name="Comma 6 14 2" xfId="17640"/>
    <cellStyle name="Comma 6 14 3" xfId="35104"/>
    <cellStyle name="Comma 6 15" xfId="356"/>
    <cellStyle name="Comma 6 15 2" xfId="17641"/>
    <cellStyle name="Comma 6 15 3" xfId="35105"/>
    <cellStyle name="Comma 6 16" xfId="357"/>
    <cellStyle name="Comma 6 16 2" xfId="17642"/>
    <cellStyle name="Comma 6 16 3" xfId="35106"/>
    <cellStyle name="Comma 6 17" xfId="358"/>
    <cellStyle name="Comma 6 17 2" xfId="17643"/>
    <cellStyle name="Comma 6 17 3" xfId="35107"/>
    <cellStyle name="Comma 6 18" xfId="359"/>
    <cellStyle name="Comma 6 18 2" xfId="17644"/>
    <cellStyle name="Comma 6 18 3" xfId="35108"/>
    <cellStyle name="Comma 6 19" xfId="360"/>
    <cellStyle name="Comma 6 19 2" xfId="17645"/>
    <cellStyle name="Comma 6 19 3" xfId="35109"/>
    <cellStyle name="Comma 6 2" xfId="361"/>
    <cellStyle name="Comma 6 2 2" xfId="17646"/>
    <cellStyle name="Comma 6 2 3" xfId="35110"/>
    <cellStyle name="Comma 6 20" xfId="362"/>
    <cellStyle name="Comma 6 20 2" xfId="17647"/>
    <cellStyle name="Comma 6 20 3" xfId="35111"/>
    <cellStyle name="Comma 6 21" xfId="363"/>
    <cellStyle name="Comma 6 21 2" xfId="17648"/>
    <cellStyle name="Comma 6 21 3" xfId="35112"/>
    <cellStyle name="Comma 6 22" xfId="364"/>
    <cellStyle name="Comma 6 22 2" xfId="17649"/>
    <cellStyle name="Comma 6 22 3" xfId="35113"/>
    <cellStyle name="Comma 6 23" xfId="365"/>
    <cellStyle name="Comma 6 23 2" xfId="17650"/>
    <cellStyle name="Comma 6 23 3" xfId="35114"/>
    <cellStyle name="Comma 6 24" xfId="366"/>
    <cellStyle name="Comma 6 24 2" xfId="17651"/>
    <cellStyle name="Comma 6 24 3" xfId="35115"/>
    <cellStyle name="Comma 6 25" xfId="367"/>
    <cellStyle name="Comma 6 25 2" xfId="17652"/>
    <cellStyle name="Comma 6 25 3" xfId="35116"/>
    <cellStyle name="Comma 6 26" xfId="368"/>
    <cellStyle name="Comma 6 26 2" xfId="17653"/>
    <cellStyle name="Comma 6 26 3" xfId="35117"/>
    <cellStyle name="Comma 6 27" xfId="369"/>
    <cellStyle name="Comma 6 27 2" xfId="17654"/>
    <cellStyle name="Comma 6 27 3" xfId="35118"/>
    <cellStyle name="Comma 6 28" xfId="17635"/>
    <cellStyle name="Comma 6 29" xfId="35119"/>
    <cellStyle name="Comma 6 3" xfId="370"/>
    <cellStyle name="Comma 6 3 2" xfId="17655"/>
    <cellStyle name="Comma 6 3 3" xfId="35120"/>
    <cellStyle name="Comma 6 4" xfId="371"/>
    <cellStyle name="Comma 6 4 2" xfId="17656"/>
    <cellStyle name="Comma 6 4 3" xfId="35121"/>
    <cellStyle name="Comma 6 5" xfId="372"/>
    <cellStyle name="Comma 6 5 2" xfId="17657"/>
    <cellStyle name="Comma 6 5 3" xfId="35122"/>
    <cellStyle name="Comma 6 6" xfId="373"/>
    <cellStyle name="Comma 6 6 2" xfId="17658"/>
    <cellStyle name="Comma 6 6 3" xfId="35123"/>
    <cellStyle name="Comma 6 7" xfId="374"/>
    <cellStyle name="Comma 6 7 2" xfId="17659"/>
    <cellStyle name="Comma 6 7 3" xfId="35124"/>
    <cellStyle name="Comma 6 8" xfId="375"/>
    <cellStyle name="Comma 6 8 2" xfId="17660"/>
    <cellStyle name="Comma 6 8 3" xfId="35125"/>
    <cellStyle name="Comma 6 9" xfId="376"/>
    <cellStyle name="Comma 6 9 2" xfId="17661"/>
    <cellStyle name="Comma 6 9 3" xfId="35126"/>
    <cellStyle name="Comma 7" xfId="377"/>
    <cellStyle name="Comma 7 2" xfId="378"/>
    <cellStyle name="Comma 7 3" xfId="379"/>
    <cellStyle name="Comma 7 4" xfId="380"/>
    <cellStyle name="Comma 8" xfId="381"/>
    <cellStyle name="Comma 8 2" xfId="382"/>
    <cellStyle name="Comma 8 2 2" xfId="17662"/>
    <cellStyle name="Comma 8 3" xfId="383"/>
    <cellStyle name="Comma 8 3 2" xfId="17663"/>
    <cellStyle name="Comma 8 4" xfId="384"/>
    <cellStyle name="Comma 9" xfId="385"/>
    <cellStyle name="Comma 9 2" xfId="386"/>
    <cellStyle name="Comma 9 2 2" xfId="387"/>
    <cellStyle name="Comma 9 2 2 2" xfId="35129"/>
    <cellStyle name="Comma 9 2 3" xfId="17664"/>
    <cellStyle name="Comma 9 2 4" xfId="35128"/>
    <cellStyle name="Comma 9 3" xfId="388"/>
    <cellStyle name="Comma 9 3 2" xfId="35130"/>
    <cellStyle name="Comma 9 4" xfId="389"/>
    <cellStyle name="Comma 9 5" xfId="390"/>
    <cellStyle name="Comma 9 6" xfId="391"/>
    <cellStyle name="Comma 9 6 2" xfId="3352"/>
    <cellStyle name="Comma 9 7" xfId="3330"/>
    <cellStyle name="Comma 9 7 2" xfId="5839"/>
    <cellStyle name="Comma 9 7 2 2" xfId="23274"/>
    <cellStyle name="Comma 9 7 2 3" xfId="37726"/>
    <cellStyle name="Comma 9 7 3" xfId="13146"/>
    <cellStyle name="Comma 9 7 3 2" xfId="30581"/>
    <cellStyle name="Comma 9 7 3 3" xfId="45033"/>
    <cellStyle name="Comma 9 7 4" xfId="15607"/>
    <cellStyle name="Comma 9 7 4 2" xfId="33042"/>
    <cellStyle name="Comma 9 7 4 3" xfId="47494"/>
    <cellStyle name="Comma 9 7 5" xfId="20150"/>
    <cellStyle name="Comma 9 7 6" xfId="20769"/>
    <cellStyle name="Comma 9 7 7" xfId="35221"/>
    <cellStyle name="Comma 9 8" xfId="17464"/>
    <cellStyle name="Comma 9 9" xfId="35127"/>
    <cellStyle name="Currency" xfId="49346" builtinId="4"/>
    <cellStyle name="Currency 2" xfId="393"/>
    <cellStyle name="Currency 2 2" xfId="394"/>
    <cellStyle name="Currency 2 2 2" xfId="395"/>
    <cellStyle name="Currency 2 2 2 2" xfId="17465"/>
    <cellStyle name="Currency 2 2 2 3" xfId="35131"/>
    <cellStyle name="Currency 2 2 3" xfId="396"/>
    <cellStyle name="Currency 2 2 4" xfId="397"/>
    <cellStyle name="Currency 2 2 5" xfId="398"/>
    <cellStyle name="Currency 2 3" xfId="399"/>
    <cellStyle name="Currency 2 3 2" xfId="400"/>
    <cellStyle name="Currency 2 3 3" xfId="401"/>
    <cellStyle name="Currency 2 3 4" xfId="402"/>
    <cellStyle name="Currency 2 4" xfId="403"/>
    <cellStyle name="Currency 2 4 2" xfId="404"/>
    <cellStyle name="Currency 2 4 3" xfId="405"/>
    <cellStyle name="Currency 2 4 4" xfId="406"/>
    <cellStyle name="Currency 2 5" xfId="407"/>
    <cellStyle name="Currency 2 5 2" xfId="408"/>
    <cellStyle name="Currency 2 5 3" xfId="409"/>
    <cellStyle name="Currency 2 5 4" xfId="410"/>
    <cellStyle name="Currency 2 6" xfId="411"/>
    <cellStyle name="Currency 2 6 2" xfId="17466"/>
    <cellStyle name="Currency 2 6 3" xfId="35132"/>
    <cellStyle name="Currency 2 7" xfId="35133"/>
    <cellStyle name="Currency 3" xfId="412"/>
    <cellStyle name="Currency 3 2" xfId="413"/>
    <cellStyle name="Currency 3 2 2" xfId="414"/>
    <cellStyle name="Currency 3 2 2 2" xfId="415"/>
    <cellStyle name="Currency 3 2 3" xfId="416"/>
    <cellStyle name="Currency 3 2 4" xfId="417"/>
    <cellStyle name="Currency 3 2 5" xfId="418"/>
    <cellStyle name="Currency 3 2 6" xfId="419"/>
    <cellStyle name="Currency 3 2 6 2" xfId="3357"/>
    <cellStyle name="Currency 3 2 7" xfId="3331"/>
    <cellStyle name="Currency 3 2 7 2" xfId="5840"/>
    <cellStyle name="Currency 3 2 7 2 2" xfId="23275"/>
    <cellStyle name="Currency 3 2 7 2 3" xfId="37727"/>
    <cellStyle name="Currency 3 2 7 3" xfId="13147"/>
    <cellStyle name="Currency 3 2 7 3 2" xfId="30582"/>
    <cellStyle name="Currency 3 2 7 3 3" xfId="45034"/>
    <cellStyle name="Currency 3 2 7 4" xfId="15608"/>
    <cellStyle name="Currency 3 2 7 4 2" xfId="33043"/>
    <cellStyle name="Currency 3 2 7 4 3" xfId="47495"/>
    <cellStyle name="Currency 3 2 7 5" xfId="20151"/>
    <cellStyle name="Currency 3 2 7 6" xfId="20770"/>
    <cellStyle name="Currency 3 2 7 7" xfId="35222"/>
    <cellStyle name="Currency 3 2 8" xfId="17467"/>
    <cellStyle name="Currency 3 3" xfId="420"/>
    <cellStyle name="Currency 3 4" xfId="421"/>
    <cellStyle name="Currency 3 5" xfId="422"/>
    <cellStyle name="Currency 4" xfId="423"/>
    <cellStyle name="Currency 4 2" xfId="424"/>
    <cellStyle name="Currency 4 2 2" xfId="425"/>
    <cellStyle name="Currency 4 2 3" xfId="426"/>
    <cellStyle name="Currency 4 2 4" xfId="427"/>
    <cellStyle name="Currency 4 3" xfId="428"/>
    <cellStyle name="Currency 4 3 2" xfId="429"/>
    <cellStyle name="Currency 4 3 3" xfId="430"/>
    <cellStyle name="Currency 4 3 4" xfId="431"/>
    <cellStyle name="Currency 4 4" xfId="432"/>
    <cellStyle name="Currency 4 4 2" xfId="433"/>
    <cellStyle name="Currency 4 4 3" xfId="434"/>
    <cellStyle name="Currency 4 4 4" xfId="435"/>
    <cellStyle name="Currency 4 5" xfId="436"/>
    <cellStyle name="Currency 4 5 2" xfId="437"/>
    <cellStyle name="Currency 4 5 3" xfId="438"/>
    <cellStyle name="Currency 4 5 4" xfId="439"/>
    <cellStyle name="Currency 4 6" xfId="440"/>
    <cellStyle name="Currency 4 6 2" xfId="17468"/>
    <cellStyle name="Currency 5" xfId="441"/>
    <cellStyle name="Currency 5 2" xfId="442"/>
    <cellStyle name="Currency 5 3" xfId="443"/>
    <cellStyle name="Currency 5 4" xfId="444"/>
    <cellStyle name="Currency 6" xfId="445"/>
    <cellStyle name="Currency 6 2" xfId="446"/>
    <cellStyle name="Currency 6 2 2" xfId="447"/>
    <cellStyle name="Currency 6 2 3" xfId="448"/>
    <cellStyle name="Currency 6 2 4" xfId="449"/>
    <cellStyle name="Currency 6 3" xfId="450"/>
    <cellStyle name="Currency 6 3 2" xfId="451"/>
    <cellStyle name="Currency 6 3 3" xfId="452"/>
    <cellStyle name="Currency 6 3 4" xfId="453"/>
    <cellStyle name="Currency 6 4" xfId="454"/>
    <cellStyle name="Currency 6 4 2" xfId="455"/>
    <cellStyle name="Currency 6 4 3" xfId="456"/>
    <cellStyle name="Currency 6 4 4" xfId="457"/>
    <cellStyle name="Currency 6 5" xfId="458"/>
    <cellStyle name="Currency 6 5 2" xfId="459"/>
    <cellStyle name="Currency 6 5 3" xfId="460"/>
    <cellStyle name="Currency 6 5 4" xfId="461"/>
    <cellStyle name="Currency 6 6" xfId="462"/>
    <cellStyle name="Currency 6 7" xfId="463"/>
    <cellStyle name="Currency 6 8" xfId="464"/>
    <cellStyle name="Currency 7" xfId="465"/>
    <cellStyle name="Currency 7 2" xfId="17665"/>
    <cellStyle name="Currency 7 3" xfId="17469"/>
    <cellStyle name="Currency 7 4" xfId="35134"/>
    <cellStyle name="Currency 8" xfId="466"/>
    <cellStyle name="Currency 8 2" xfId="17666"/>
    <cellStyle name="Currency 8 3" xfId="17470"/>
    <cellStyle name="Currency 9" xfId="392"/>
    <cellStyle name="Explanatory Text 2" xfId="467"/>
    <cellStyle name="Explanatory Text 3" xfId="468"/>
    <cellStyle name="Explanatory Text 4" xfId="35135"/>
    <cellStyle name="Good 2" xfId="469"/>
    <cellStyle name="Good 3" xfId="470"/>
    <cellStyle name="Good 4" xfId="35136"/>
    <cellStyle name="Heading 1 2" xfId="471"/>
    <cellStyle name="Heading 1 2 2" xfId="472"/>
    <cellStyle name="Heading 1 2 3" xfId="35138"/>
    <cellStyle name="Heading 1 2 4" xfId="35139"/>
    <cellStyle name="Heading 1 3" xfId="473"/>
    <cellStyle name="Heading 1 4" xfId="35137"/>
    <cellStyle name="Heading 2 2" xfId="474"/>
    <cellStyle name="Heading 2 2 2" xfId="475"/>
    <cellStyle name="Heading 2 2 3" xfId="35141"/>
    <cellStyle name="Heading 2 2 4" xfId="35142"/>
    <cellStyle name="Heading 2 3" xfId="476"/>
    <cellStyle name="Heading 2 4" xfId="35140"/>
    <cellStyle name="Heading 3 2" xfId="477"/>
    <cellStyle name="Heading 3 2 2" xfId="478"/>
    <cellStyle name="Heading 3 2 3" xfId="35144"/>
    <cellStyle name="Heading 3 2 4" xfId="35145"/>
    <cellStyle name="Heading 3 3" xfId="479"/>
    <cellStyle name="Heading 3 4" xfId="35143"/>
    <cellStyle name="Heading 4 2" xfId="480"/>
    <cellStyle name="Heading 4 2 2" xfId="481"/>
    <cellStyle name="Heading 4 2 3" xfId="35147"/>
    <cellStyle name="Heading 4 2 4" xfId="35148"/>
    <cellStyle name="Heading 4 3" xfId="482"/>
    <cellStyle name="Heading 4 4" xfId="35146"/>
    <cellStyle name="Hyperlink 2" xfId="483"/>
    <cellStyle name="Hyperlink 2 2" xfId="484"/>
    <cellStyle name="Hyperlink 3" xfId="485"/>
    <cellStyle name="Hyperlink 4" xfId="35149"/>
    <cellStyle name="Input 2" xfId="486"/>
    <cellStyle name="Input 2 2" xfId="3360"/>
    <cellStyle name="Input 2 2 2" xfId="13155"/>
    <cellStyle name="Input 2 2 2 2" xfId="30590"/>
    <cellStyle name="Input 2 2 2 3" xfId="45042"/>
    <cellStyle name="Input 2 2 3" xfId="15616"/>
    <cellStyle name="Input 2 2 3 2" xfId="33051"/>
    <cellStyle name="Input 2 2 3 3" xfId="47503"/>
    <cellStyle name="Input 2 2 4" xfId="20796"/>
    <cellStyle name="Input 2 2 5" xfId="35248"/>
    <cellStyle name="Input 2 3" xfId="3355"/>
    <cellStyle name="Input 2 3 2" xfId="20792"/>
    <cellStyle name="Input 2 3 3" xfId="35244"/>
    <cellStyle name="Input 2 4" xfId="3358"/>
    <cellStyle name="Input 2 4 2" xfId="20794"/>
    <cellStyle name="Input 2 4 3" xfId="35246"/>
    <cellStyle name="Input 2 5" xfId="3356"/>
    <cellStyle name="Input 2 5 2" xfId="20793"/>
    <cellStyle name="Input 2 5 3" xfId="35245"/>
    <cellStyle name="Input 2 6" xfId="17701"/>
    <cellStyle name="Input 3" xfId="487"/>
    <cellStyle name="Input 3 2" xfId="3361"/>
    <cellStyle name="Input 3 2 2" xfId="13156"/>
    <cellStyle name="Input 3 2 2 2" xfId="30591"/>
    <cellStyle name="Input 3 2 2 3" xfId="45043"/>
    <cellStyle name="Input 3 2 3" xfId="15617"/>
    <cellStyle name="Input 3 2 3 2" xfId="33052"/>
    <cellStyle name="Input 3 2 3 3" xfId="47504"/>
    <cellStyle name="Input 3 2 4" xfId="20797"/>
    <cellStyle name="Input 3 2 5" xfId="35249"/>
    <cellStyle name="Input 3 3" xfId="3354"/>
    <cellStyle name="Input 3 3 2" xfId="20791"/>
    <cellStyle name="Input 3 3 3" xfId="35243"/>
    <cellStyle name="Input 3 4" xfId="3359"/>
    <cellStyle name="Input 3 4 2" xfId="20795"/>
    <cellStyle name="Input 3 4 3" xfId="35247"/>
    <cellStyle name="Input 3 5" xfId="3353"/>
    <cellStyle name="Input 3 5 2" xfId="20790"/>
    <cellStyle name="Input 3 5 3" xfId="35242"/>
    <cellStyle name="Input 3 6" xfId="17702"/>
    <cellStyle name="Input 4" xfId="35150"/>
    <cellStyle name="Linked Cell 2" xfId="488"/>
    <cellStyle name="Linked Cell 3" xfId="489"/>
    <cellStyle name="Linked Cell 4" xfId="35151"/>
    <cellStyle name="Neutral 2" xfId="490"/>
    <cellStyle name="Neutral 3" xfId="491"/>
    <cellStyle name="Neutral 4" xfId="35152"/>
    <cellStyle name="Normal" xfId="0" builtinId="0"/>
    <cellStyle name="Normal 10" xfId="492"/>
    <cellStyle name="Normal 10 2" xfId="493"/>
    <cellStyle name="Normal 10 3" xfId="494"/>
    <cellStyle name="Normal 10 4" xfId="495"/>
    <cellStyle name="Normal 11" xfId="496"/>
    <cellStyle name="Normal 11 2" xfId="497"/>
    <cellStyle name="Normal 11 3" xfId="498"/>
    <cellStyle name="Normal 11 4" xfId="499"/>
    <cellStyle name="Normal 12" xfId="500"/>
    <cellStyle name="Normal 12 2" xfId="501"/>
    <cellStyle name="Normal 12 3" xfId="502"/>
    <cellStyle name="Normal 12 4" xfId="503"/>
    <cellStyle name="Normal 13" xfId="504"/>
    <cellStyle name="Normal 13 2" xfId="505"/>
    <cellStyle name="Normal 13 3" xfId="506"/>
    <cellStyle name="Normal 13 4" xfId="507"/>
    <cellStyle name="Normal 14" xfId="508"/>
    <cellStyle name="Normal 14 2" xfId="509"/>
    <cellStyle name="Normal 14 2 2" xfId="510"/>
    <cellStyle name="Normal 14 2 2 2" xfId="17471"/>
    <cellStyle name="Normal 14 3" xfId="511"/>
    <cellStyle name="Normal 14 3 2" xfId="512"/>
    <cellStyle name="Normal 14 4" xfId="513"/>
    <cellStyle name="Normal 14 5" xfId="514"/>
    <cellStyle name="Normal 14 6" xfId="515"/>
    <cellStyle name="Normal 15" xfId="516"/>
    <cellStyle name="Normal 15 2" xfId="517"/>
    <cellStyle name="Normal 15 3" xfId="518"/>
    <cellStyle name="Normal 15 4" xfId="519"/>
    <cellStyle name="Normal 16" xfId="520"/>
    <cellStyle name="Normal 16 2" xfId="521"/>
    <cellStyle name="Normal 16 2 2" xfId="522"/>
    <cellStyle name="Normal 16 2 2 2" xfId="17472"/>
    <cellStyle name="Normal 16 3" xfId="523"/>
    <cellStyle name="Normal 16 3 2" xfId="524"/>
    <cellStyle name="Normal 16 4" xfId="525"/>
    <cellStyle name="Normal 16 5" xfId="526"/>
    <cellStyle name="Normal 16 6" xfId="527"/>
    <cellStyle name="Normal 17" xfId="528"/>
    <cellStyle name="Normal 17 2" xfId="529"/>
    <cellStyle name="Normal 17 3" xfId="530"/>
    <cellStyle name="Normal 17 4" xfId="531"/>
    <cellStyle name="Normal 18" xfId="532"/>
    <cellStyle name="Normal 18 2" xfId="533"/>
    <cellStyle name="Normal 18 3" xfId="534"/>
    <cellStyle name="Normal 18 4" xfId="535"/>
    <cellStyle name="Normal 19" xfId="536"/>
    <cellStyle name="Normal 19 2" xfId="537"/>
    <cellStyle name="Normal 19 3" xfId="538"/>
    <cellStyle name="Normal 19 4" xfId="539"/>
    <cellStyle name="Normal 2" xfId="7"/>
    <cellStyle name="Normal 2 10" xfId="540"/>
    <cellStyle name="Normal 2 10 2" xfId="17667"/>
    <cellStyle name="Normal 2 10 3" xfId="17473"/>
    <cellStyle name="Normal 2 11" xfId="541"/>
    <cellStyle name="Normal 2 11 2" xfId="35153"/>
    <cellStyle name="Normal 2 12" xfId="542"/>
    <cellStyle name="Normal 2 12 2" xfId="543"/>
    <cellStyle name="Normal 2 12 3" xfId="544"/>
    <cellStyle name="Normal 2 12 4" xfId="545"/>
    <cellStyle name="Normal 2 12 5" xfId="546"/>
    <cellStyle name="Normal 2 12 6" xfId="547"/>
    <cellStyle name="Normal 2 12 7" xfId="548"/>
    <cellStyle name="Normal 2 13" xfId="549"/>
    <cellStyle name="Normal 2 14" xfId="550"/>
    <cellStyle name="Normal 2 15" xfId="551"/>
    <cellStyle name="Normal 2 16" xfId="552"/>
    <cellStyle name="Normal 2 17" xfId="553"/>
    <cellStyle name="Normal 2 18" xfId="554"/>
    <cellStyle name="Normal 2 2" xfId="8"/>
    <cellStyle name="Normal 2 2 10" xfId="555"/>
    <cellStyle name="Normal 2 2 2" xfId="556"/>
    <cellStyle name="Normal 2 2 2 2" xfId="557"/>
    <cellStyle name="Normal 2 2 2 2 2" xfId="558"/>
    <cellStyle name="Normal 2 2 2 2 2 2" xfId="35154"/>
    <cellStyle name="Normal 2 2 2 2 3" xfId="559"/>
    <cellStyle name="Normal 2 2 2 2 4" xfId="560"/>
    <cellStyle name="Normal 2 2 2 2 5" xfId="561"/>
    <cellStyle name="Normal 2 2 2 3" xfId="562"/>
    <cellStyle name="Normal 2 2 2 3 2" xfId="17668"/>
    <cellStyle name="Normal 2 2 2 4" xfId="563"/>
    <cellStyle name="Normal 2 2 2 4 2" xfId="35155"/>
    <cellStyle name="Normal 2 2 2 5" xfId="564"/>
    <cellStyle name="Normal 2 2 2 5 2" xfId="35156"/>
    <cellStyle name="Normal 2 2 2 6" xfId="565"/>
    <cellStyle name="Normal 2 2 2 6 2" xfId="35157"/>
    <cellStyle name="Normal 2 2 2 7" xfId="566"/>
    <cellStyle name="Normal 2 2 3" xfId="567"/>
    <cellStyle name="Normal 2 2 3 2" xfId="568"/>
    <cellStyle name="Normal 2 2 4" xfId="569"/>
    <cellStyle name="Normal 2 2 4 2" xfId="570"/>
    <cellStyle name="Normal 2 2 4 2 2" xfId="35158"/>
    <cellStyle name="Normal 2 2 4 3" xfId="571"/>
    <cellStyle name="Normal 2 2 4 4" xfId="572"/>
    <cellStyle name="Normal 2 2 4 5" xfId="573"/>
    <cellStyle name="Normal 2 2 5" xfId="574"/>
    <cellStyle name="Normal 2 2 5 2" xfId="17474"/>
    <cellStyle name="Normal 2 2 6" xfId="575"/>
    <cellStyle name="Normal 2 2 6 2" xfId="17475"/>
    <cellStyle name="Normal 2 2 6 3" xfId="35159"/>
    <cellStyle name="Normal 2 2 7" xfId="576"/>
    <cellStyle name="Normal 2 2 7 2" xfId="35160"/>
    <cellStyle name="Normal 2 2 8" xfId="577"/>
    <cellStyle name="Normal 2 2 8 2" xfId="35161"/>
    <cellStyle name="Normal 2 2 9" xfId="578"/>
    <cellStyle name="Normal 2 3" xfId="579"/>
    <cellStyle name="Normal 2 3 2" xfId="580"/>
    <cellStyle name="Normal 2 3 2 2" xfId="581"/>
    <cellStyle name="Normal 2 3 2 2 2" xfId="35162"/>
    <cellStyle name="Normal 2 3 2 3" xfId="582"/>
    <cellStyle name="Normal 2 3 2 4" xfId="583"/>
    <cellStyle name="Normal 2 3 2 5" xfId="584"/>
    <cellStyle name="Normal 2 3 3" xfId="585"/>
    <cellStyle name="Normal 2 3 3 2" xfId="586"/>
    <cellStyle name="Normal 2 3 3 3" xfId="587"/>
    <cellStyle name="Normal 2 3 3 4" xfId="588"/>
    <cellStyle name="Normal 2 3 4" xfId="589"/>
    <cellStyle name="Normal 2 3 4 2" xfId="17669"/>
    <cellStyle name="Normal 2 3 5" xfId="35163"/>
    <cellStyle name="Normal 2 3 6" xfId="35164"/>
    <cellStyle name="Normal 2 3 7" xfId="35165"/>
    <cellStyle name="Normal 2 4" xfId="590"/>
    <cellStyle name="Normal 2 4 2" xfId="591"/>
    <cellStyle name="Normal 2 4 2 2" xfId="592"/>
    <cellStyle name="Normal 2 4 2 2 2" xfId="35166"/>
    <cellStyle name="Normal 2 4 2 3" xfId="593"/>
    <cellStyle name="Normal 2 4 2 4" xfId="594"/>
    <cellStyle name="Normal 2 4 2 5" xfId="595"/>
    <cellStyle name="Normal 2 4 3" xfId="596"/>
    <cellStyle name="Normal 2 4 3 2" xfId="597"/>
    <cellStyle name="Normal 2 4 3 3" xfId="598"/>
    <cellStyle name="Normal 2 4 3 4" xfId="599"/>
    <cellStyle name="Normal 2 4 4" xfId="600"/>
    <cellStyle name="Normal 2 4 4 2" xfId="17670"/>
    <cellStyle name="Normal 2 4 5" xfId="35167"/>
    <cellStyle name="Normal 2 4 6" xfId="35168"/>
    <cellStyle name="Normal 2 4 7" xfId="35169"/>
    <cellStyle name="Normal 2 5" xfId="601"/>
    <cellStyle name="Normal 2 5 2" xfId="602"/>
    <cellStyle name="Normal 2 5 2 2" xfId="603"/>
    <cellStyle name="Normal 2 5 2 2 2" xfId="35170"/>
    <cellStyle name="Normal 2 5 2 3" xfId="604"/>
    <cellStyle name="Normal 2 5 2 4" xfId="605"/>
    <cellStyle name="Normal 2 5 2 5" xfId="606"/>
    <cellStyle name="Normal 2 5 3" xfId="607"/>
    <cellStyle name="Normal 2 5 3 2" xfId="608"/>
    <cellStyle name="Normal 2 5 3 3" xfId="609"/>
    <cellStyle name="Normal 2 5 3 4" xfId="610"/>
    <cellStyle name="Normal 2 5 4" xfId="611"/>
    <cellStyle name="Normal 2 5 4 2" xfId="17671"/>
    <cellStyle name="Normal 2 5 5" xfId="35171"/>
    <cellStyle name="Normal 2 5 6" xfId="35172"/>
    <cellStyle name="Normal 2 5 7" xfId="35173"/>
    <cellStyle name="Normal 2 6" xfId="612"/>
    <cellStyle name="Normal 2 6 2" xfId="613"/>
    <cellStyle name="Normal 2 6 2 2" xfId="35174"/>
    <cellStyle name="Normal 2 6 3" xfId="614"/>
    <cellStyle name="Normal 2 6 4" xfId="615"/>
    <cellStyle name="Normal 2 6 5" xfId="616"/>
    <cellStyle name="Normal 2 7" xfId="617"/>
    <cellStyle name="Normal 2 7 2" xfId="618"/>
    <cellStyle name="Normal 2 7 2 2" xfId="35175"/>
    <cellStyle name="Normal 2 7 3" xfId="619"/>
    <cellStyle name="Normal 2 7 3 2" xfId="35176"/>
    <cellStyle name="Normal 2 7 4" xfId="620"/>
    <cellStyle name="Normal 2 7 5" xfId="621"/>
    <cellStyle name="Normal 2 8" xfId="622"/>
    <cellStyle name="Normal 2 8 2" xfId="17476"/>
    <cellStyle name="Normal 2 9" xfId="623"/>
    <cellStyle name="Normal 2 9 2" xfId="17477"/>
    <cellStyle name="Normal 2 9 3" xfId="35177"/>
    <cellStyle name="Normal 20" xfId="624"/>
    <cellStyle name="Normal 20 2" xfId="625"/>
    <cellStyle name="Normal 20 2 2" xfId="626"/>
    <cellStyle name="Normal 20 2 2 2" xfId="17478"/>
    <cellStyle name="Normal 20 3" xfId="627"/>
    <cellStyle name="Normal 20 3 2" xfId="628"/>
    <cellStyle name="Normal 20 4" xfId="629"/>
    <cellStyle name="Normal 20 5" xfId="630"/>
    <cellStyle name="Normal 20 6" xfId="631"/>
    <cellStyle name="Normal 21" xfId="632"/>
    <cellStyle name="Normal 21 2" xfId="633"/>
    <cellStyle name="Normal 21 3" xfId="634"/>
    <cellStyle name="Normal 21 4" xfId="635"/>
    <cellStyle name="Normal 22" xfId="636"/>
    <cellStyle name="Normal 22 2" xfId="637"/>
    <cellStyle name="Normal 22 3" xfId="638"/>
    <cellStyle name="Normal 22 4" xfId="639"/>
    <cellStyle name="Normal 23" xfId="640"/>
    <cellStyle name="Normal 23 2" xfId="641"/>
    <cellStyle name="Normal 23 3" xfId="642"/>
    <cellStyle name="Normal 23 4" xfId="643"/>
    <cellStyle name="Normal 24" xfId="644"/>
    <cellStyle name="Normal 24 2" xfId="645"/>
    <cellStyle name="Normal 24 3" xfId="646"/>
    <cellStyle name="Normal 24 4" xfId="647"/>
    <cellStyle name="Normal 25" xfId="648"/>
    <cellStyle name="Normal 25 2" xfId="649"/>
    <cellStyle name="Normal 25 2 2" xfId="650"/>
    <cellStyle name="Normal 25 3" xfId="651"/>
    <cellStyle name="Normal 25 3 2" xfId="17479"/>
    <cellStyle name="Normal 25 4" xfId="652"/>
    <cellStyle name="Normal 25 5" xfId="653"/>
    <cellStyle name="Normal 26" xfId="654"/>
    <cellStyle name="Normal 26 2" xfId="655"/>
    <cellStyle name="Normal 26 2 2" xfId="656"/>
    <cellStyle name="Normal 26 2 2 2" xfId="17480"/>
    <cellStyle name="Normal 26 3" xfId="657"/>
    <cellStyle name="Normal 26 3 2" xfId="17481"/>
    <cellStyle name="Normal 26 4" xfId="658"/>
    <cellStyle name="Normal 26 5" xfId="659"/>
    <cellStyle name="Normal 27" xfId="660"/>
    <cellStyle name="Normal 27 2" xfId="661"/>
    <cellStyle name="Normal 27 2 2" xfId="662"/>
    <cellStyle name="Normal 27 2 2 2" xfId="17482"/>
    <cellStyle name="Normal 27 3" xfId="663"/>
    <cellStyle name="Normal 27 3 2" xfId="17483"/>
    <cellStyle name="Normal 27 4" xfId="664"/>
    <cellStyle name="Normal 27 5" xfId="665"/>
    <cellStyle name="Normal 28" xfId="666"/>
    <cellStyle name="Normal 28 2" xfId="667"/>
    <cellStyle name="Normal 28 2 2" xfId="668"/>
    <cellStyle name="Normal 28 3" xfId="669"/>
    <cellStyle name="Normal 28 4" xfId="670"/>
    <cellStyle name="Normal 28 5" xfId="671"/>
    <cellStyle name="Normal 29" xfId="672"/>
    <cellStyle name="Normal 29 2" xfId="673"/>
    <cellStyle name="Normal 29 3" xfId="674"/>
    <cellStyle name="Normal 29 4" xfId="675"/>
    <cellStyle name="Normal 3" xfId="9"/>
    <cellStyle name="Normal 3 2" xfId="11"/>
    <cellStyle name="Normal 3 2 2" xfId="677"/>
    <cellStyle name="Normal 3 3" xfId="678"/>
    <cellStyle name="Normal 3 3 2" xfId="679"/>
    <cellStyle name="Normal 3 3 3" xfId="680"/>
    <cellStyle name="Normal 3 3 4" xfId="681"/>
    <cellStyle name="Normal 3 4" xfId="682"/>
    <cellStyle name="Normal 3 4 2" xfId="17672"/>
    <cellStyle name="Normal 3 5" xfId="17484"/>
    <cellStyle name="Normal 3 6" xfId="35179"/>
    <cellStyle name="Normal 3 7" xfId="35180"/>
    <cellStyle name="Normal 3 8" xfId="35178"/>
    <cellStyle name="Normal 3 9" xfId="676"/>
    <cellStyle name="Normal 30" xfId="683"/>
    <cellStyle name="Normal 30 2" xfId="684"/>
    <cellStyle name="Normal 30 3" xfId="685"/>
    <cellStyle name="Normal 30 4" xfId="686"/>
    <cellStyle name="Normal 31" xfId="687"/>
    <cellStyle name="Normal 31 2" xfId="688"/>
    <cellStyle name="Normal 31 3" xfId="689"/>
    <cellStyle name="Normal 31 4" xfId="690"/>
    <cellStyle name="Normal 32" xfId="691"/>
    <cellStyle name="Normal 32 2" xfId="692"/>
    <cellStyle name="Normal 32 3" xfId="693"/>
    <cellStyle name="Normal 32 4" xfId="694"/>
    <cellStyle name="Normal 33" xfId="695"/>
    <cellStyle name="Normal 33 2" xfId="696"/>
    <cellStyle name="Normal 33 3" xfId="697"/>
    <cellStyle name="Normal 33 4" xfId="698"/>
    <cellStyle name="Normal 34" xfId="699"/>
    <cellStyle name="Normal 34 2" xfId="700"/>
    <cellStyle name="Normal 34 3" xfId="701"/>
    <cellStyle name="Normal 34 4" xfId="702"/>
    <cellStyle name="Normal 35" xfId="703"/>
    <cellStyle name="Normal 35 2" xfId="704"/>
    <cellStyle name="Normal 35 3" xfId="705"/>
    <cellStyle name="Normal 35 4" xfId="706"/>
    <cellStyle name="Normal 36" xfId="707"/>
    <cellStyle name="Normal 36 2" xfId="708"/>
    <cellStyle name="Normal 36 3" xfId="709"/>
    <cellStyle name="Normal 36 4" xfId="710"/>
    <cellStyle name="Normal 37" xfId="711"/>
    <cellStyle name="Normal 37 2" xfId="712"/>
    <cellStyle name="Normal 37 3" xfId="713"/>
    <cellStyle name="Normal 37 4" xfId="714"/>
    <cellStyle name="Normal 38" xfId="715"/>
    <cellStyle name="Normal 38 2" xfId="716"/>
    <cellStyle name="Normal 38 3" xfId="717"/>
    <cellStyle name="Normal 38 4" xfId="718"/>
    <cellStyle name="Normal 39" xfId="719"/>
    <cellStyle name="Normal 39 2" xfId="720"/>
    <cellStyle name="Normal 39 3" xfId="721"/>
    <cellStyle name="Normal 39 4" xfId="722"/>
    <cellStyle name="Normal 4" xfId="723"/>
    <cellStyle name="Normal 4 10" xfId="3368"/>
    <cellStyle name="Normal 4 10 2" xfId="13157"/>
    <cellStyle name="Normal 4 10 2 2" xfId="30592"/>
    <cellStyle name="Normal 4 10 2 3" xfId="45044"/>
    <cellStyle name="Normal 4 10 3" xfId="15618"/>
    <cellStyle name="Normal 4 10 3 2" xfId="33053"/>
    <cellStyle name="Normal 4 10 3 3" xfId="47505"/>
    <cellStyle name="Normal 4 10 4" xfId="20804"/>
    <cellStyle name="Normal 4 10 5" xfId="35256"/>
    <cellStyle name="Normal 4 11" xfId="13142"/>
    <cellStyle name="Normal 4 11 2" xfId="30577"/>
    <cellStyle name="Normal 4 11 3" xfId="45029"/>
    <cellStyle name="Normal 4 12" xfId="14994"/>
    <cellStyle name="Normal 4 12 2" xfId="32429"/>
    <cellStyle name="Normal 4 12 3" xfId="46881"/>
    <cellStyle name="Normal 4 13" xfId="17455"/>
    <cellStyle name="Normal 4 13 2" xfId="34890"/>
    <cellStyle name="Normal 4 13 3" xfId="49342"/>
    <cellStyle name="Normal 4 14" xfId="17485"/>
    <cellStyle name="Normal 4 15" xfId="17703"/>
    <cellStyle name="Normal 4 16" xfId="20156"/>
    <cellStyle name="Normal 4 17" xfId="35217"/>
    <cellStyle name="Normal 4 18" xfId="49343"/>
    <cellStyle name="Normal 4 2" xfId="724"/>
    <cellStyle name="Normal 4 2 2" xfId="725"/>
    <cellStyle name="Normal 4 2 2 2" xfId="726"/>
    <cellStyle name="Normal 4 2 2 3" xfId="727"/>
    <cellStyle name="Normal 4 2 2 4" xfId="728"/>
    <cellStyle name="Normal 4 2 3" xfId="729"/>
    <cellStyle name="Normal 4 2 3 2" xfId="730"/>
    <cellStyle name="Normal 4 2 3 3" xfId="731"/>
    <cellStyle name="Normal 4 2 3 4" xfId="732"/>
    <cellStyle name="Normal 4 2 4" xfId="733"/>
    <cellStyle name="Normal 4 2 4 2" xfId="17674"/>
    <cellStyle name="Normal 4 2 5" xfId="35181"/>
    <cellStyle name="Normal 4 2 5 2" xfId="49345"/>
    <cellStyle name="Normal 4 2 6" xfId="35182"/>
    <cellStyle name="Normal 4 2 7" xfId="35183"/>
    <cellStyle name="Normal 4 3" xfId="734"/>
    <cellStyle name="Normal 4 3 2" xfId="735"/>
    <cellStyle name="Normal 4 3 2 2" xfId="736"/>
    <cellStyle name="Normal 4 3 2 3" xfId="737"/>
    <cellStyle name="Normal 4 3 2 4" xfId="738"/>
    <cellStyle name="Normal 4 3 3" xfId="739"/>
    <cellStyle name="Normal 4 3 4" xfId="740"/>
    <cellStyle name="Normal 4 3 5" xfId="741"/>
    <cellStyle name="Normal 4 4" xfId="742"/>
    <cellStyle name="Normal 4 4 2" xfId="743"/>
    <cellStyle name="Normal 4 4 2 2" xfId="744"/>
    <cellStyle name="Normal 4 4 2 3" xfId="745"/>
    <cellStyle name="Normal 4 4 2 4" xfId="746"/>
    <cellStyle name="Normal 4 4 3" xfId="747"/>
    <cellStyle name="Normal 4 4 4" xfId="748"/>
    <cellStyle name="Normal 4 4 5" xfId="749"/>
    <cellStyle name="Normal 4 5" xfId="750"/>
    <cellStyle name="Normal 4 5 2" xfId="751"/>
    <cellStyle name="Normal 4 5 2 2" xfId="752"/>
    <cellStyle name="Normal 4 5 2 3" xfId="753"/>
    <cellStyle name="Normal 4 5 2 4" xfId="754"/>
    <cellStyle name="Normal 4 5 3" xfId="755"/>
    <cellStyle name="Normal 4 5 4" xfId="756"/>
    <cellStyle name="Normal 4 5 5" xfId="757"/>
    <cellStyle name="Normal 4 6" xfId="758"/>
    <cellStyle name="Normal 4 6 2" xfId="759"/>
    <cellStyle name="Normal 4 6 3" xfId="760"/>
    <cellStyle name="Normal 4 6 4" xfId="761"/>
    <cellStyle name="Normal 4 7" xfId="762"/>
    <cellStyle name="Normal 4 7 10" xfId="35218"/>
    <cellStyle name="Normal 4 7 11" xfId="49344"/>
    <cellStyle name="Normal 4 7 2" xfId="3333"/>
    <cellStyle name="Normal 4 7 2 2" xfId="5842"/>
    <cellStyle name="Normal 4 7 2 2 2" xfId="23277"/>
    <cellStyle name="Normal 4 7 2 2 3" xfId="37729"/>
    <cellStyle name="Normal 4 7 2 3" xfId="13149"/>
    <cellStyle name="Normal 4 7 2 3 2" xfId="30584"/>
    <cellStyle name="Normal 4 7 2 3 3" xfId="45036"/>
    <cellStyle name="Normal 4 7 2 4" xfId="15610"/>
    <cellStyle name="Normal 4 7 2 4 2" xfId="33045"/>
    <cellStyle name="Normal 4 7 2 4 3" xfId="47497"/>
    <cellStyle name="Normal 4 7 2 5" xfId="17675"/>
    <cellStyle name="Normal 4 7 2 6" xfId="20153"/>
    <cellStyle name="Normal 4 7 2 7" xfId="20772"/>
    <cellStyle name="Normal 4 7 2 8" xfId="35185"/>
    <cellStyle name="Normal 4 7 2 9" xfId="35224"/>
    <cellStyle name="Normal 4 7 3" xfId="3369"/>
    <cellStyle name="Normal 4 7 3 2" xfId="13158"/>
    <cellStyle name="Normal 4 7 3 2 2" xfId="30593"/>
    <cellStyle name="Normal 4 7 3 2 3" xfId="45045"/>
    <cellStyle name="Normal 4 7 3 3" xfId="15619"/>
    <cellStyle name="Normal 4 7 3 3 2" xfId="33054"/>
    <cellStyle name="Normal 4 7 3 3 3" xfId="47506"/>
    <cellStyle name="Normal 4 7 3 4" xfId="20805"/>
    <cellStyle name="Normal 4 7 3 5" xfId="35257"/>
    <cellStyle name="Normal 4 7 4" xfId="13143"/>
    <cellStyle name="Normal 4 7 4 2" xfId="30578"/>
    <cellStyle name="Normal 4 7 4 3" xfId="45030"/>
    <cellStyle name="Normal 4 7 5" xfId="14995"/>
    <cellStyle name="Normal 4 7 5 2" xfId="32430"/>
    <cellStyle name="Normal 4 7 5 3" xfId="46882"/>
    <cellStyle name="Normal 4 7 6" xfId="17486"/>
    <cellStyle name="Normal 4 7 7" xfId="17704"/>
    <cellStyle name="Normal 4 7 8" xfId="20157"/>
    <cellStyle name="Normal 4 7 9" xfId="35184"/>
    <cellStyle name="Normal 4 8" xfId="763"/>
    <cellStyle name="Normal 4 8 2" xfId="17487"/>
    <cellStyle name="Normal 4 8 2 2" xfId="35187"/>
    <cellStyle name="Normal 4 8 3" xfId="35186"/>
    <cellStyle name="Normal 4 9" xfId="3332"/>
    <cellStyle name="Normal 4 9 2" xfId="5841"/>
    <cellStyle name="Normal 4 9 2 2" xfId="23276"/>
    <cellStyle name="Normal 4 9 2 3" xfId="37728"/>
    <cellStyle name="Normal 4 9 3" xfId="13148"/>
    <cellStyle name="Normal 4 9 3 2" xfId="30583"/>
    <cellStyle name="Normal 4 9 3 3" xfId="45035"/>
    <cellStyle name="Normal 4 9 4" xfId="15609"/>
    <cellStyle name="Normal 4 9 4 2" xfId="33044"/>
    <cellStyle name="Normal 4 9 4 3" xfId="47496"/>
    <cellStyle name="Normal 4 9 5" xfId="17673"/>
    <cellStyle name="Normal 4 9 6" xfId="20152"/>
    <cellStyle name="Normal 4 9 7" xfId="20771"/>
    <cellStyle name="Normal 4 9 8" xfId="35188"/>
    <cellStyle name="Normal 4 9 9" xfId="35223"/>
    <cellStyle name="Normal 4_EXHIBIT C" xfId="764"/>
    <cellStyle name="Normal 40" xfId="765"/>
    <cellStyle name="Normal 40 2" xfId="766"/>
    <cellStyle name="Normal 40 3" xfId="767"/>
    <cellStyle name="Normal 40 4" xfId="768"/>
    <cellStyle name="Normal 41" xfId="769"/>
    <cellStyle name="Normal 41 2" xfId="17488"/>
    <cellStyle name="Normal 41 3" xfId="17489"/>
    <cellStyle name="Normal 41 3 2" xfId="17677"/>
    <cellStyle name="Normal 41 3 3" xfId="35189"/>
    <cellStyle name="Normal 41 4" xfId="17676"/>
    <cellStyle name="Normal 41 4 2" xfId="35190"/>
    <cellStyle name="Normal 42" xfId="17490"/>
    <cellStyle name="Normal 42 2" xfId="17491"/>
    <cellStyle name="Normal 42 2 2" xfId="17679"/>
    <cellStyle name="Normal 42 3" xfId="17678"/>
    <cellStyle name="Normal 43" xfId="17511"/>
    <cellStyle name="Normal 43 2" xfId="35191"/>
    <cellStyle name="Normal 44" xfId="770"/>
    <cellStyle name="Normal 44 2" xfId="17514"/>
    <cellStyle name="Normal 45" xfId="17517"/>
    <cellStyle name="Normal 46" xfId="14"/>
    <cellStyle name="Normal 47" xfId="13"/>
    <cellStyle name="Normal 5" xfId="771"/>
    <cellStyle name="Normal 5 10" xfId="35193"/>
    <cellStyle name="Normal 5 11" xfId="35192"/>
    <cellStyle name="Normal 5 2" xfId="772"/>
    <cellStyle name="Normal 5 2 2" xfId="773"/>
    <cellStyle name="Normal 5 2 2 2" xfId="774"/>
    <cellStyle name="Normal 5 2 2 3" xfId="775"/>
    <cellStyle name="Normal 5 2 2 4" xfId="776"/>
    <cellStyle name="Normal 5 2 3" xfId="777"/>
    <cellStyle name="Normal 5 2 4" xfId="778"/>
    <cellStyle name="Normal 5 2 5" xfId="779"/>
    <cellStyle name="Normal 5 3" xfId="780"/>
    <cellStyle name="Normal 5 3 2" xfId="781"/>
    <cellStyle name="Normal 5 3 2 2" xfId="782"/>
    <cellStyle name="Normal 5 3 2 3" xfId="783"/>
    <cellStyle name="Normal 5 3 2 4" xfId="784"/>
    <cellStyle name="Normal 5 3 3" xfId="785"/>
    <cellStyle name="Normal 5 3 4" xfId="786"/>
    <cellStyle name="Normal 5 3 5" xfId="787"/>
    <cellStyle name="Normal 5 4" xfId="788"/>
    <cellStyle name="Normal 5 4 2" xfId="789"/>
    <cellStyle name="Normal 5 4 2 2" xfId="790"/>
    <cellStyle name="Normal 5 4 2 3" xfId="791"/>
    <cellStyle name="Normal 5 4 2 4" xfId="792"/>
    <cellStyle name="Normal 5 4 3" xfId="793"/>
    <cellStyle name="Normal 5 4 4" xfId="794"/>
    <cellStyle name="Normal 5 4 5" xfId="795"/>
    <cellStyle name="Normal 5 5" xfId="796"/>
    <cellStyle name="Normal 5 5 2" xfId="797"/>
    <cellStyle name="Normal 5 5 2 2" xfId="798"/>
    <cellStyle name="Normal 5 5 2 3" xfId="799"/>
    <cellStyle name="Normal 5 5 2 4" xfId="800"/>
    <cellStyle name="Normal 5 5 3" xfId="801"/>
    <cellStyle name="Normal 5 5 4" xfId="802"/>
    <cellStyle name="Normal 5 5 5" xfId="803"/>
    <cellStyle name="Normal 5 6" xfId="804"/>
    <cellStyle name="Normal 5 6 2" xfId="805"/>
    <cellStyle name="Normal 5 6 3" xfId="806"/>
    <cellStyle name="Normal 5 6 4" xfId="807"/>
    <cellStyle name="Normal 5 7" xfId="17492"/>
    <cellStyle name="Normal 5 7 2" xfId="17681"/>
    <cellStyle name="Normal 5 8" xfId="17680"/>
    <cellStyle name="Normal 5 8 2" xfId="35195"/>
    <cellStyle name="Normal 5 8 3" xfId="35194"/>
    <cellStyle name="Normal 5 9" xfId="35196"/>
    <cellStyle name="Normal 6" xfId="808"/>
    <cellStyle name="Normal 6 10" xfId="35197"/>
    <cellStyle name="Normal 6 11" xfId="35198"/>
    <cellStyle name="Normal 6 2" xfId="809"/>
    <cellStyle name="Normal 6 2 2" xfId="810"/>
    <cellStyle name="Normal 6 2 2 2" xfId="811"/>
    <cellStyle name="Normal 6 2 2 3" xfId="812"/>
    <cellStyle name="Normal 6 2 2 4" xfId="813"/>
    <cellStyle name="Normal 6 2 3" xfId="814"/>
    <cellStyle name="Normal 6 2 4" xfId="815"/>
    <cellStyle name="Normal 6 2 5" xfId="816"/>
    <cellStyle name="Normal 6 3" xfId="817"/>
    <cellStyle name="Normal 6 3 2" xfId="818"/>
    <cellStyle name="Normal 6 3 2 2" xfId="819"/>
    <cellStyle name="Normal 6 3 2 3" xfId="820"/>
    <cellStyle name="Normal 6 3 2 4" xfId="821"/>
    <cellStyle name="Normal 6 3 3" xfId="822"/>
    <cellStyle name="Normal 6 3 4" xfId="823"/>
    <cellStyle name="Normal 6 3 5" xfId="824"/>
    <cellStyle name="Normal 6 4" xfId="825"/>
    <cellStyle name="Normal 6 4 2" xfId="826"/>
    <cellStyle name="Normal 6 4 2 2" xfId="827"/>
    <cellStyle name="Normal 6 4 2 3" xfId="828"/>
    <cellStyle name="Normal 6 4 2 4" xfId="829"/>
    <cellStyle name="Normal 6 4 3" xfId="830"/>
    <cellStyle name="Normal 6 4 4" xfId="831"/>
    <cellStyle name="Normal 6 4 5" xfId="832"/>
    <cellStyle name="Normal 6 5" xfId="833"/>
    <cellStyle name="Normal 6 5 2" xfId="834"/>
    <cellStyle name="Normal 6 5 2 2" xfId="835"/>
    <cellStyle name="Normal 6 5 2 3" xfId="836"/>
    <cellStyle name="Normal 6 5 2 4" xfId="837"/>
    <cellStyle name="Normal 6 5 3" xfId="838"/>
    <cellStyle name="Normal 6 5 4" xfId="839"/>
    <cellStyle name="Normal 6 5 5" xfId="840"/>
    <cellStyle name="Normal 6 6" xfId="841"/>
    <cellStyle name="Normal 6 6 2" xfId="842"/>
    <cellStyle name="Normal 6 6 3" xfId="843"/>
    <cellStyle name="Normal 6 6 4" xfId="844"/>
    <cellStyle name="Normal 6 7" xfId="845"/>
    <cellStyle name="Normal 6 7 2" xfId="846"/>
    <cellStyle name="Normal 6 7 3" xfId="847"/>
    <cellStyle name="Normal 6 7 4" xfId="848"/>
    <cellStyle name="Normal 6 8" xfId="849"/>
    <cellStyle name="Normal 6 8 2" xfId="17493"/>
    <cellStyle name="Normal 6 9" xfId="17494"/>
    <cellStyle name="Normal 6 9 2" xfId="35199"/>
    <cellStyle name="Normal 7" xfId="850"/>
    <cellStyle name="Normal 7 2" xfId="851"/>
    <cellStyle name="Normal 7 2 2" xfId="852"/>
    <cellStyle name="Normal 7 2 2 2" xfId="35200"/>
    <cellStyle name="Normal 7 2 3" xfId="853"/>
    <cellStyle name="Normal 7 2 4" xfId="854"/>
    <cellStyle name="Normal 7 2 5" xfId="855"/>
    <cellStyle name="Normal 7 3" xfId="856"/>
    <cellStyle name="Normal 7 3 2" xfId="3334"/>
    <cellStyle name="Normal 7 3 2 2" xfId="5843"/>
    <cellStyle name="Normal 7 3 2 2 2" xfId="23278"/>
    <cellStyle name="Normal 7 3 2 2 3" xfId="37730"/>
    <cellStyle name="Normal 7 3 2 3" xfId="13150"/>
    <cellStyle name="Normal 7 3 2 3 2" xfId="30585"/>
    <cellStyle name="Normal 7 3 2 3 3" xfId="45037"/>
    <cellStyle name="Normal 7 3 2 4" xfId="15611"/>
    <cellStyle name="Normal 7 3 2 4 2" xfId="33046"/>
    <cellStyle name="Normal 7 3 2 4 3" xfId="47498"/>
    <cellStyle name="Normal 7 3 2 5" xfId="20154"/>
    <cellStyle name="Normal 7 3 2 6" xfId="20773"/>
    <cellStyle name="Normal 7 3 2 7" xfId="35225"/>
    <cellStyle name="Normal 7 3 3" xfId="3370"/>
    <cellStyle name="Normal 7 3 3 2" xfId="13159"/>
    <cellStyle name="Normal 7 3 3 2 2" xfId="30594"/>
    <cellStyle name="Normal 7 3 3 2 3" xfId="45046"/>
    <cellStyle name="Normal 7 3 3 3" xfId="15620"/>
    <cellStyle name="Normal 7 3 3 3 2" xfId="33055"/>
    <cellStyle name="Normal 7 3 3 3 3" xfId="47507"/>
    <cellStyle name="Normal 7 3 3 4" xfId="20806"/>
    <cellStyle name="Normal 7 3 3 5" xfId="35258"/>
    <cellStyle name="Normal 7 3 4" xfId="13144"/>
    <cellStyle name="Normal 7 3 4 2" xfId="30579"/>
    <cellStyle name="Normal 7 3 4 3" xfId="45031"/>
    <cellStyle name="Normal 7 3 5" xfId="14996"/>
    <cellStyle name="Normal 7 3 5 2" xfId="32431"/>
    <cellStyle name="Normal 7 3 5 3" xfId="46883"/>
    <cellStyle name="Normal 7 3 6" xfId="17495"/>
    <cellStyle name="Normal 7 3 7" xfId="17705"/>
    <cellStyle name="Normal 7 3 8" xfId="20158"/>
    <cellStyle name="Normal 7 3 9" xfId="35219"/>
    <cellStyle name="Normal 7 4" xfId="35201"/>
    <cellStyle name="Normal 7 5" xfId="35202"/>
    <cellStyle name="Normal 7 6" xfId="35203"/>
    <cellStyle name="Normal 8" xfId="857"/>
    <cellStyle name="Normal 8 2" xfId="858"/>
    <cellStyle name="Normal 8 3" xfId="859"/>
    <cellStyle name="Normal 8 3 2" xfId="17682"/>
    <cellStyle name="Normal 8 3 3" xfId="17496"/>
    <cellStyle name="Normal 8 4" xfId="860"/>
    <cellStyle name="Normal 9" xfId="861"/>
    <cellStyle name="Normal 9 2" xfId="862"/>
    <cellStyle name="Normal 9 3" xfId="863"/>
    <cellStyle name="Normal 9 4" xfId="864"/>
    <cellStyle name="Note 10" xfId="865"/>
    <cellStyle name="Note 10 2" xfId="866"/>
    <cellStyle name="Note 10 2 2" xfId="3377"/>
    <cellStyle name="Note 10 2 2 2" xfId="13161"/>
    <cellStyle name="Note 10 2 2 2 2" xfId="30596"/>
    <cellStyle name="Note 10 2 2 2 3" xfId="45048"/>
    <cellStyle name="Note 10 2 2 3" xfId="15622"/>
    <cellStyle name="Note 10 2 2 3 2" xfId="33057"/>
    <cellStyle name="Note 10 2 2 3 3" xfId="47509"/>
    <cellStyle name="Note 10 2 2 4" xfId="20813"/>
    <cellStyle name="Note 10 2 2 5" xfId="35265"/>
    <cellStyle name="Note 10 2 3" xfId="3341"/>
    <cellStyle name="Note 10 2 3 2" xfId="20780"/>
    <cellStyle name="Note 10 2 3 3" xfId="35232"/>
    <cellStyle name="Note 10 2 4" xfId="3372"/>
    <cellStyle name="Note 10 2 4 2" xfId="20808"/>
    <cellStyle name="Note 10 2 4 3" xfId="35260"/>
    <cellStyle name="Note 10 2 5" xfId="3343"/>
    <cellStyle name="Note 10 2 5 2" xfId="20782"/>
    <cellStyle name="Note 10 2 5 3" xfId="35234"/>
    <cellStyle name="Note 10 2 6" xfId="17707"/>
    <cellStyle name="Note 10 3" xfId="867"/>
    <cellStyle name="Note 10 3 2" xfId="3378"/>
    <cellStyle name="Note 10 3 2 2" xfId="13162"/>
    <cellStyle name="Note 10 3 2 2 2" xfId="30597"/>
    <cellStyle name="Note 10 3 2 2 3" xfId="45049"/>
    <cellStyle name="Note 10 3 2 3" xfId="15623"/>
    <cellStyle name="Note 10 3 2 3 2" xfId="33058"/>
    <cellStyle name="Note 10 3 2 3 3" xfId="47510"/>
    <cellStyle name="Note 10 3 2 4" xfId="20814"/>
    <cellStyle name="Note 10 3 2 5" xfId="35266"/>
    <cellStyle name="Note 10 3 3" xfId="3340"/>
    <cellStyle name="Note 10 3 3 2" xfId="20779"/>
    <cellStyle name="Note 10 3 3 3" xfId="35231"/>
    <cellStyle name="Note 10 3 4" xfId="3373"/>
    <cellStyle name="Note 10 3 4 2" xfId="20809"/>
    <cellStyle name="Note 10 3 4 3" xfId="35261"/>
    <cellStyle name="Note 10 3 5" xfId="8278"/>
    <cellStyle name="Note 10 3 5 2" xfId="25713"/>
    <cellStyle name="Note 10 3 5 3" xfId="40165"/>
    <cellStyle name="Note 10 3 6" xfId="17708"/>
    <cellStyle name="Note 10 4" xfId="868"/>
    <cellStyle name="Note 10 4 2" xfId="3379"/>
    <cellStyle name="Note 10 4 2 2" xfId="20815"/>
    <cellStyle name="Note 10 4 2 3" xfId="35267"/>
    <cellStyle name="Note 10 4 3" xfId="3339"/>
    <cellStyle name="Note 10 4 3 2" xfId="20778"/>
    <cellStyle name="Note 10 4 3 3" xfId="35230"/>
    <cellStyle name="Note 10 4 4" xfId="3374"/>
    <cellStyle name="Note 10 4 4 2" xfId="20810"/>
    <cellStyle name="Note 10 4 4 3" xfId="35262"/>
    <cellStyle name="Note 10 4 5" xfId="8279"/>
    <cellStyle name="Note 10 4 5 2" xfId="25714"/>
    <cellStyle name="Note 10 4 5 3" xfId="40166"/>
    <cellStyle name="Note 10 4 6" xfId="14997"/>
    <cellStyle name="Note 10 4 6 2" xfId="32432"/>
    <cellStyle name="Note 10 4 6 3" xfId="46884"/>
    <cellStyle name="Note 10 4 7" xfId="17709"/>
    <cellStyle name="Note 10 4 8" xfId="20159"/>
    <cellStyle name="Note 10 5" xfId="3376"/>
    <cellStyle name="Note 10 5 2" xfId="13160"/>
    <cellStyle name="Note 10 5 2 2" xfId="30595"/>
    <cellStyle name="Note 10 5 2 3" xfId="45047"/>
    <cellStyle name="Note 10 5 3" xfId="15621"/>
    <cellStyle name="Note 10 5 3 2" xfId="33056"/>
    <cellStyle name="Note 10 5 3 3" xfId="47508"/>
    <cellStyle name="Note 10 5 4" xfId="20812"/>
    <cellStyle name="Note 10 5 5" xfId="35264"/>
    <cellStyle name="Note 10 6" xfId="3342"/>
    <cellStyle name="Note 10 6 2" xfId="20781"/>
    <cellStyle name="Note 10 6 3" xfId="35233"/>
    <cellStyle name="Note 10 7" xfId="3371"/>
    <cellStyle name="Note 10 7 2" xfId="20807"/>
    <cellStyle name="Note 10 7 3" xfId="35259"/>
    <cellStyle name="Note 10 8" xfId="3344"/>
    <cellStyle name="Note 10 8 2" xfId="20783"/>
    <cellStyle name="Note 10 8 3" xfId="35235"/>
    <cellStyle name="Note 10 9" xfId="17706"/>
    <cellStyle name="Note 11" xfId="869"/>
    <cellStyle name="Note 11 2" xfId="870"/>
    <cellStyle name="Note 11 2 2" xfId="3381"/>
    <cellStyle name="Note 11 2 2 2" xfId="13164"/>
    <cellStyle name="Note 11 2 2 2 2" xfId="30599"/>
    <cellStyle name="Note 11 2 2 2 3" xfId="45051"/>
    <cellStyle name="Note 11 2 2 3" xfId="15625"/>
    <cellStyle name="Note 11 2 2 3 2" xfId="33060"/>
    <cellStyle name="Note 11 2 2 3 3" xfId="47512"/>
    <cellStyle name="Note 11 2 2 4" xfId="20817"/>
    <cellStyle name="Note 11 2 2 5" xfId="35269"/>
    <cellStyle name="Note 11 2 3" xfId="3337"/>
    <cellStyle name="Note 11 2 3 2" xfId="20776"/>
    <cellStyle name="Note 11 2 3 3" xfId="35228"/>
    <cellStyle name="Note 11 2 4" xfId="5816"/>
    <cellStyle name="Note 11 2 4 2" xfId="23252"/>
    <cellStyle name="Note 11 2 4 3" xfId="37704"/>
    <cellStyle name="Note 11 2 5" xfId="8281"/>
    <cellStyle name="Note 11 2 5 2" xfId="25716"/>
    <cellStyle name="Note 11 2 5 3" xfId="40168"/>
    <cellStyle name="Note 11 2 6" xfId="17711"/>
    <cellStyle name="Note 11 3" xfId="871"/>
    <cellStyle name="Note 11 3 2" xfId="3382"/>
    <cellStyle name="Note 11 3 2 2" xfId="13165"/>
    <cellStyle name="Note 11 3 2 2 2" xfId="30600"/>
    <cellStyle name="Note 11 3 2 2 3" xfId="45052"/>
    <cellStyle name="Note 11 3 2 3" xfId="15626"/>
    <cellStyle name="Note 11 3 2 3 2" xfId="33061"/>
    <cellStyle name="Note 11 3 2 3 3" xfId="47513"/>
    <cellStyle name="Note 11 3 2 4" xfId="20818"/>
    <cellStyle name="Note 11 3 2 5" xfId="35270"/>
    <cellStyle name="Note 11 3 3" xfId="3336"/>
    <cellStyle name="Note 11 3 3 2" xfId="20775"/>
    <cellStyle name="Note 11 3 3 3" xfId="35227"/>
    <cellStyle name="Note 11 3 4" xfId="5817"/>
    <cellStyle name="Note 11 3 4 2" xfId="23253"/>
    <cellStyle name="Note 11 3 4 3" xfId="37705"/>
    <cellStyle name="Note 11 3 5" xfId="8282"/>
    <cellStyle name="Note 11 3 5 2" xfId="25717"/>
    <cellStyle name="Note 11 3 5 3" xfId="40169"/>
    <cellStyle name="Note 11 3 6" xfId="17712"/>
    <cellStyle name="Note 11 4" xfId="872"/>
    <cellStyle name="Note 11 4 2" xfId="3383"/>
    <cellStyle name="Note 11 4 2 2" xfId="20819"/>
    <cellStyle name="Note 11 4 2 3" xfId="35271"/>
    <cellStyle name="Note 11 4 3" xfId="5845"/>
    <cellStyle name="Note 11 4 3 2" xfId="23280"/>
    <cellStyle name="Note 11 4 3 3" xfId="37732"/>
    <cellStyle name="Note 11 4 4" xfId="5818"/>
    <cellStyle name="Note 11 4 4 2" xfId="23254"/>
    <cellStyle name="Note 11 4 4 3" xfId="37706"/>
    <cellStyle name="Note 11 4 5" xfId="8283"/>
    <cellStyle name="Note 11 4 5 2" xfId="25718"/>
    <cellStyle name="Note 11 4 5 3" xfId="40170"/>
    <cellStyle name="Note 11 4 6" xfId="14998"/>
    <cellStyle name="Note 11 4 6 2" xfId="32433"/>
    <cellStyle name="Note 11 4 6 3" xfId="46885"/>
    <cellStyle name="Note 11 4 7" xfId="17713"/>
    <cellStyle name="Note 11 4 8" xfId="20160"/>
    <cellStyle name="Note 11 5" xfId="3380"/>
    <cellStyle name="Note 11 5 2" xfId="13163"/>
    <cellStyle name="Note 11 5 2 2" xfId="30598"/>
    <cellStyle name="Note 11 5 2 3" xfId="45050"/>
    <cellStyle name="Note 11 5 3" xfId="15624"/>
    <cellStyle name="Note 11 5 3 2" xfId="33059"/>
    <cellStyle name="Note 11 5 3 3" xfId="47511"/>
    <cellStyle name="Note 11 5 4" xfId="20816"/>
    <cellStyle name="Note 11 5 5" xfId="35268"/>
    <cellStyle name="Note 11 6" xfId="3338"/>
    <cellStyle name="Note 11 6 2" xfId="20777"/>
    <cellStyle name="Note 11 6 3" xfId="35229"/>
    <cellStyle name="Note 11 7" xfId="3375"/>
    <cellStyle name="Note 11 7 2" xfId="20811"/>
    <cellStyle name="Note 11 7 3" xfId="35263"/>
    <cellStyle name="Note 11 8" xfId="8280"/>
    <cellStyle name="Note 11 8 2" xfId="25715"/>
    <cellStyle name="Note 11 8 3" xfId="40167"/>
    <cellStyle name="Note 11 9" xfId="17710"/>
    <cellStyle name="Note 12" xfId="873"/>
    <cellStyle name="Note 12 2" xfId="874"/>
    <cellStyle name="Note 12 2 2" xfId="3385"/>
    <cellStyle name="Note 12 2 2 2" xfId="13167"/>
    <cellStyle name="Note 12 2 2 2 2" xfId="30602"/>
    <cellStyle name="Note 12 2 2 2 3" xfId="45054"/>
    <cellStyle name="Note 12 2 2 3" xfId="15628"/>
    <cellStyle name="Note 12 2 2 3 2" xfId="33063"/>
    <cellStyle name="Note 12 2 2 3 3" xfId="47515"/>
    <cellStyle name="Note 12 2 2 4" xfId="20821"/>
    <cellStyle name="Note 12 2 2 5" xfId="35273"/>
    <cellStyle name="Note 12 2 3" xfId="5847"/>
    <cellStyle name="Note 12 2 3 2" xfId="23282"/>
    <cellStyle name="Note 12 2 3 3" xfId="37734"/>
    <cellStyle name="Note 12 2 4" xfId="5820"/>
    <cellStyle name="Note 12 2 4 2" xfId="23256"/>
    <cellStyle name="Note 12 2 4 3" xfId="37708"/>
    <cellStyle name="Note 12 2 5" xfId="8285"/>
    <cellStyle name="Note 12 2 5 2" xfId="25720"/>
    <cellStyle name="Note 12 2 5 3" xfId="40172"/>
    <cellStyle name="Note 12 2 6" xfId="17715"/>
    <cellStyle name="Note 12 3" xfId="875"/>
    <cellStyle name="Note 12 3 2" xfId="3386"/>
    <cellStyle name="Note 12 3 2 2" xfId="13168"/>
    <cellStyle name="Note 12 3 2 2 2" xfId="30603"/>
    <cellStyle name="Note 12 3 2 2 3" xfId="45055"/>
    <cellStyle name="Note 12 3 2 3" xfId="15629"/>
    <cellStyle name="Note 12 3 2 3 2" xfId="33064"/>
    <cellStyle name="Note 12 3 2 3 3" xfId="47516"/>
    <cellStyle name="Note 12 3 2 4" xfId="20822"/>
    <cellStyle name="Note 12 3 2 5" xfId="35274"/>
    <cellStyle name="Note 12 3 3" xfId="5848"/>
    <cellStyle name="Note 12 3 3 2" xfId="23283"/>
    <cellStyle name="Note 12 3 3 3" xfId="37735"/>
    <cellStyle name="Note 12 3 4" xfId="5821"/>
    <cellStyle name="Note 12 3 4 2" xfId="23257"/>
    <cellStyle name="Note 12 3 4 3" xfId="37709"/>
    <cellStyle name="Note 12 3 5" xfId="8286"/>
    <cellStyle name="Note 12 3 5 2" xfId="25721"/>
    <cellStyle name="Note 12 3 5 3" xfId="40173"/>
    <cellStyle name="Note 12 3 6" xfId="17716"/>
    <cellStyle name="Note 12 4" xfId="876"/>
    <cellStyle name="Note 12 4 2" xfId="3387"/>
    <cellStyle name="Note 12 4 2 2" xfId="20823"/>
    <cellStyle name="Note 12 4 2 3" xfId="35275"/>
    <cellStyle name="Note 12 4 3" xfId="5849"/>
    <cellStyle name="Note 12 4 3 2" xfId="23284"/>
    <cellStyle name="Note 12 4 3 3" xfId="37736"/>
    <cellStyle name="Note 12 4 4" xfId="5822"/>
    <cellStyle name="Note 12 4 4 2" xfId="23258"/>
    <cellStyle name="Note 12 4 4 3" xfId="37710"/>
    <cellStyle name="Note 12 4 5" xfId="8287"/>
    <cellStyle name="Note 12 4 5 2" xfId="25722"/>
    <cellStyle name="Note 12 4 5 3" xfId="40174"/>
    <cellStyle name="Note 12 4 6" xfId="14999"/>
    <cellStyle name="Note 12 4 6 2" xfId="32434"/>
    <cellStyle name="Note 12 4 6 3" xfId="46886"/>
    <cellStyle name="Note 12 4 7" xfId="17717"/>
    <cellStyle name="Note 12 4 8" xfId="20161"/>
    <cellStyle name="Note 12 5" xfId="3384"/>
    <cellStyle name="Note 12 5 2" xfId="13166"/>
    <cellStyle name="Note 12 5 2 2" xfId="30601"/>
    <cellStyle name="Note 12 5 2 3" xfId="45053"/>
    <cellStyle name="Note 12 5 3" xfId="15627"/>
    <cellStyle name="Note 12 5 3 2" xfId="33062"/>
    <cellStyle name="Note 12 5 3 3" xfId="47514"/>
    <cellStyle name="Note 12 5 4" xfId="20820"/>
    <cellStyle name="Note 12 5 5" xfId="35272"/>
    <cellStyle name="Note 12 6" xfId="5846"/>
    <cellStyle name="Note 12 6 2" xfId="23281"/>
    <cellStyle name="Note 12 6 3" xfId="37733"/>
    <cellStyle name="Note 12 7" xfId="5819"/>
    <cellStyle name="Note 12 7 2" xfId="23255"/>
    <cellStyle name="Note 12 7 3" xfId="37707"/>
    <cellStyle name="Note 12 8" xfId="8284"/>
    <cellStyle name="Note 12 8 2" xfId="25719"/>
    <cellStyle name="Note 12 8 3" xfId="40171"/>
    <cellStyle name="Note 12 9" xfId="17714"/>
    <cellStyle name="Note 13" xfId="877"/>
    <cellStyle name="Note 13 2" xfId="878"/>
    <cellStyle name="Note 13 2 2" xfId="3389"/>
    <cellStyle name="Note 13 2 2 2" xfId="13170"/>
    <cellStyle name="Note 13 2 2 2 2" xfId="30605"/>
    <cellStyle name="Note 13 2 2 2 3" xfId="45057"/>
    <cellStyle name="Note 13 2 2 3" xfId="15631"/>
    <cellStyle name="Note 13 2 2 3 2" xfId="33066"/>
    <cellStyle name="Note 13 2 2 3 3" xfId="47518"/>
    <cellStyle name="Note 13 2 2 4" xfId="20825"/>
    <cellStyle name="Note 13 2 2 5" xfId="35277"/>
    <cellStyle name="Note 13 2 3" xfId="5851"/>
    <cellStyle name="Note 13 2 3 2" xfId="23286"/>
    <cellStyle name="Note 13 2 3 3" xfId="37738"/>
    <cellStyle name="Note 13 2 4" xfId="5824"/>
    <cellStyle name="Note 13 2 4 2" xfId="23260"/>
    <cellStyle name="Note 13 2 4 3" xfId="37712"/>
    <cellStyle name="Note 13 2 5" xfId="8289"/>
    <cellStyle name="Note 13 2 5 2" xfId="25724"/>
    <cellStyle name="Note 13 2 5 3" xfId="40176"/>
    <cellStyle name="Note 13 2 6" xfId="17719"/>
    <cellStyle name="Note 13 3" xfId="879"/>
    <cellStyle name="Note 13 3 2" xfId="3390"/>
    <cellStyle name="Note 13 3 2 2" xfId="13171"/>
    <cellStyle name="Note 13 3 2 2 2" xfId="30606"/>
    <cellStyle name="Note 13 3 2 2 3" xfId="45058"/>
    <cellStyle name="Note 13 3 2 3" xfId="15632"/>
    <cellStyle name="Note 13 3 2 3 2" xfId="33067"/>
    <cellStyle name="Note 13 3 2 3 3" xfId="47519"/>
    <cellStyle name="Note 13 3 2 4" xfId="20826"/>
    <cellStyle name="Note 13 3 2 5" xfId="35278"/>
    <cellStyle name="Note 13 3 3" xfId="5852"/>
    <cellStyle name="Note 13 3 3 2" xfId="23287"/>
    <cellStyle name="Note 13 3 3 3" xfId="37739"/>
    <cellStyle name="Note 13 3 4" xfId="5825"/>
    <cellStyle name="Note 13 3 4 2" xfId="23261"/>
    <cellStyle name="Note 13 3 4 3" xfId="37713"/>
    <cellStyle name="Note 13 3 5" xfId="8290"/>
    <cellStyle name="Note 13 3 5 2" xfId="25725"/>
    <cellStyle name="Note 13 3 5 3" xfId="40177"/>
    <cellStyle name="Note 13 3 6" xfId="17720"/>
    <cellStyle name="Note 13 4" xfId="880"/>
    <cellStyle name="Note 13 4 2" xfId="3391"/>
    <cellStyle name="Note 13 4 2 2" xfId="20827"/>
    <cellStyle name="Note 13 4 2 3" xfId="35279"/>
    <cellStyle name="Note 13 4 3" xfId="5853"/>
    <cellStyle name="Note 13 4 3 2" xfId="23288"/>
    <cellStyle name="Note 13 4 3 3" xfId="37740"/>
    <cellStyle name="Note 13 4 4" xfId="5826"/>
    <cellStyle name="Note 13 4 4 2" xfId="23262"/>
    <cellStyle name="Note 13 4 4 3" xfId="37714"/>
    <cellStyle name="Note 13 4 5" xfId="8291"/>
    <cellStyle name="Note 13 4 5 2" xfId="25726"/>
    <cellStyle name="Note 13 4 5 3" xfId="40178"/>
    <cellStyle name="Note 13 4 6" xfId="15000"/>
    <cellStyle name="Note 13 4 6 2" xfId="32435"/>
    <cellStyle name="Note 13 4 6 3" xfId="46887"/>
    <cellStyle name="Note 13 4 7" xfId="17721"/>
    <cellStyle name="Note 13 4 8" xfId="20162"/>
    <cellStyle name="Note 13 5" xfId="3388"/>
    <cellStyle name="Note 13 5 2" xfId="13169"/>
    <cellStyle name="Note 13 5 2 2" xfId="30604"/>
    <cellStyle name="Note 13 5 2 3" xfId="45056"/>
    <cellStyle name="Note 13 5 3" xfId="15630"/>
    <cellStyle name="Note 13 5 3 2" xfId="33065"/>
    <cellStyle name="Note 13 5 3 3" xfId="47517"/>
    <cellStyle name="Note 13 5 4" xfId="20824"/>
    <cellStyle name="Note 13 5 5" xfId="35276"/>
    <cellStyle name="Note 13 6" xfId="5850"/>
    <cellStyle name="Note 13 6 2" xfId="23285"/>
    <cellStyle name="Note 13 6 3" xfId="37737"/>
    <cellStyle name="Note 13 7" xfId="5823"/>
    <cellStyle name="Note 13 7 2" xfId="23259"/>
    <cellStyle name="Note 13 7 3" xfId="37711"/>
    <cellStyle name="Note 13 8" xfId="8288"/>
    <cellStyle name="Note 13 8 2" xfId="25723"/>
    <cellStyle name="Note 13 8 3" xfId="40175"/>
    <cellStyle name="Note 13 9" xfId="17718"/>
    <cellStyle name="Note 14" xfId="881"/>
    <cellStyle name="Note 14 2" xfId="882"/>
    <cellStyle name="Note 14 2 2" xfId="3393"/>
    <cellStyle name="Note 14 2 2 2" xfId="13173"/>
    <cellStyle name="Note 14 2 2 2 2" xfId="30608"/>
    <cellStyle name="Note 14 2 2 2 3" xfId="45060"/>
    <cellStyle name="Note 14 2 2 3" xfId="15634"/>
    <cellStyle name="Note 14 2 2 3 2" xfId="33069"/>
    <cellStyle name="Note 14 2 2 3 3" xfId="47521"/>
    <cellStyle name="Note 14 2 2 4" xfId="20829"/>
    <cellStyle name="Note 14 2 2 5" xfId="35281"/>
    <cellStyle name="Note 14 2 3" xfId="5855"/>
    <cellStyle name="Note 14 2 3 2" xfId="23290"/>
    <cellStyle name="Note 14 2 3 3" xfId="37742"/>
    <cellStyle name="Note 14 2 4" xfId="5828"/>
    <cellStyle name="Note 14 2 4 2" xfId="23264"/>
    <cellStyle name="Note 14 2 4 3" xfId="37716"/>
    <cellStyle name="Note 14 2 5" xfId="8293"/>
    <cellStyle name="Note 14 2 5 2" xfId="25728"/>
    <cellStyle name="Note 14 2 5 3" xfId="40180"/>
    <cellStyle name="Note 14 2 6" xfId="17723"/>
    <cellStyle name="Note 14 3" xfId="883"/>
    <cellStyle name="Note 14 3 2" xfId="3394"/>
    <cellStyle name="Note 14 3 2 2" xfId="13174"/>
    <cellStyle name="Note 14 3 2 2 2" xfId="30609"/>
    <cellStyle name="Note 14 3 2 2 3" xfId="45061"/>
    <cellStyle name="Note 14 3 2 3" xfId="15635"/>
    <cellStyle name="Note 14 3 2 3 2" xfId="33070"/>
    <cellStyle name="Note 14 3 2 3 3" xfId="47522"/>
    <cellStyle name="Note 14 3 2 4" xfId="20830"/>
    <cellStyle name="Note 14 3 2 5" xfId="35282"/>
    <cellStyle name="Note 14 3 3" xfId="5856"/>
    <cellStyle name="Note 14 3 3 2" xfId="23291"/>
    <cellStyle name="Note 14 3 3 3" xfId="37743"/>
    <cellStyle name="Note 14 3 4" xfId="5829"/>
    <cellStyle name="Note 14 3 4 2" xfId="23265"/>
    <cellStyle name="Note 14 3 4 3" xfId="37717"/>
    <cellStyle name="Note 14 3 5" xfId="8294"/>
    <cellStyle name="Note 14 3 5 2" xfId="25729"/>
    <cellStyle name="Note 14 3 5 3" xfId="40181"/>
    <cellStyle name="Note 14 3 6" xfId="17724"/>
    <cellStyle name="Note 14 4" xfId="884"/>
    <cellStyle name="Note 14 4 2" xfId="3395"/>
    <cellStyle name="Note 14 4 2 2" xfId="20831"/>
    <cellStyle name="Note 14 4 2 3" xfId="35283"/>
    <cellStyle name="Note 14 4 3" xfId="5857"/>
    <cellStyle name="Note 14 4 3 2" xfId="23292"/>
    <cellStyle name="Note 14 4 3 3" xfId="37744"/>
    <cellStyle name="Note 14 4 4" xfId="5830"/>
    <cellStyle name="Note 14 4 4 2" xfId="23266"/>
    <cellStyle name="Note 14 4 4 3" xfId="37718"/>
    <cellStyle name="Note 14 4 5" xfId="8301"/>
    <cellStyle name="Note 14 4 5 2" xfId="25736"/>
    <cellStyle name="Note 14 4 5 3" xfId="40188"/>
    <cellStyle name="Note 14 4 6" xfId="15001"/>
    <cellStyle name="Note 14 4 6 2" xfId="32436"/>
    <cellStyle name="Note 14 4 6 3" xfId="46888"/>
    <cellStyle name="Note 14 4 7" xfId="17725"/>
    <cellStyle name="Note 14 4 8" xfId="20163"/>
    <cellStyle name="Note 14 5" xfId="3392"/>
    <cellStyle name="Note 14 5 2" xfId="13172"/>
    <cellStyle name="Note 14 5 2 2" xfId="30607"/>
    <cellStyle name="Note 14 5 2 3" xfId="45059"/>
    <cellStyle name="Note 14 5 3" xfId="15633"/>
    <cellStyle name="Note 14 5 3 2" xfId="33068"/>
    <cellStyle name="Note 14 5 3 3" xfId="47520"/>
    <cellStyle name="Note 14 5 4" xfId="20828"/>
    <cellStyle name="Note 14 5 5" xfId="35280"/>
    <cellStyle name="Note 14 6" xfId="5854"/>
    <cellStyle name="Note 14 6 2" xfId="23289"/>
    <cellStyle name="Note 14 6 3" xfId="37741"/>
    <cellStyle name="Note 14 7" xfId="5827"/>
    <cellStyle name="Note 14 7 2" xfId="23263"/>
    <cellStyle name="Note 14 7 3" xfId="37715"/>
    <cellStyle name="Note 14 8" xfId="8292"/>
    <cellStyle name="Note 14 8 2" xfId="25727"/>
    <cellStyle name="Note 14 8 3" xfId="40179"/>
    <cellStyle name="Note 14 9" xfId="17722"/>
    <cellStyle name="Note 15" xfId="885"/>
    <cellStyle name="Note 15 2" xfId="886"/>
    <cellStyle name="Note 15 2 2" xfId="3397"/>
    <cellStyle name="Note 15 2 2 2" xfId="13176"/>
    <cellStyle name="Note 15 2 2 2 2" xfId="30611"/>
    <cellStyle name="Note 15 2 2 2 3" xfId="45063"/>
    <cellStyle name="Note 15 2 2 3" xfId="15637"/>
    <cellStyle name="Note 15 2 2 3 2" xfId="33072"/>
    <cellStyle name="Note 15 2 2 3 3" xfId="47524"/>
    <cellStyle name="Note 15 2 2 4" xfId="20833"/>
    <cellStyle name="Note 15 2 2 5" xfId="35285"/>
    <cellStyle name="Note 15 2 3" xfId="5859"/>
    <cellStyle name="Note 15 2 3 2" xfId="23294"/>
    <cellStyle name="Note 15 2 3 3" xfId="37746"/>
    <cellStyle name="Note 15 2 4" xfId="5833"/>
    <cellStyle name="Note 15 2 4 2" xfId="23268"/>
    <cellStyle name="Note 15 2 4 3" xfId="37720"/>
    <cellStyle name="Note 15 2 5" xfId="8296"/>
    <cellStyle name="Note 15 2 5 2" xfId="25731"/>
    <cellStyle name="Note 15 2 5 3" xfId="40183"/>
    <cellStyle name="Note 15 2 6" xfId="17727"/>
    <cellStyle name="Note 15 3" xfId="887"/>
    <cellStyle name="Note 15 3 2" xfId="3398"/>
    <cellStyle name="Note 15 3 2 2" xfId="13177"/>
    <cellStyle name="Note 15 3 2 2 2" xfId="30612"/>
    <cellStyle name="Note 15 3 2 2 3" xfId="45064"/>
    <cellStyle name="Note 15 3 2 3" xfId="15638"/>
    <cellStyle name="Note 15 3 2 3 2" xfId="33073"/>
    <cellStyle name="Note 15 3 2 3 3" xfId="47525"/>
    <cellStyle name="Note 15 3 2 4" xfId="20834"/>
    <cellStyle name="Note 15 3 2 5" xfId="35286"/>
    <cellStyle name="Note 15 3 3" xfId="5860"/>
    <cellStyle name="Note 15 3 3 2" xfId="23295"/>
    <cellStyle name="Note 15 3 3 3" xfId="37747"/>
    <cellStyle name="Note 15 3 4" xfId="5834"/>
    <cellStyle name="Note 15 3 4 2" xfId="23269"/>
    <cellStyle name="Note 15 3 4 3" xfId="37721"/>
    <cellStyle name="Note 15 3 5" xfId="8300"/>
    <cellStyle name="Note 15 3 5 2" xfId="25735"/>
    <cellStyle name="Note 15 3 5 3" xfId="40187"/>
    <cellStyle name="Note 15 3 6" xfId="17728"/>
    <cellStyle name="Note 15 4" xfId="888"/>
    <cellStyle name="Note 15 4 2" xfId="3399"/>
    <cellStyle name="Note 15 4 2 2" xfId="20835"/>
    <cellStyle name="Note 15 4 2 3" xfId="35287"/>
    <cellStyle name="Note 15 4 3" xfId="5861"/>
    <cellStyle name="Note 15 4 3 2" xfId="23296"/>
    <cellStyle name="Note 15 4 3 3" xfId="37748"/>
    <cellStyle name="Note 15 4 4" xfId="8302"/>
    <cellStyle name="Note 15 4 4 2" xfId="25737"/>
    <cellStyle name="Note 15 4 4 3" xfId="40189"/>
    <cellStyle name="Note 15 4 5" xfId="10722"/>
    <cellStyle name="Note 15 4 5 2" xfId="28157"/>
    <cellStyle name="Note 15 4 5 3" xfId="42609"/>
    <cellStyle name="Note 15 4 6" xfId="15002"/>
    <cellStyle name="Note 15 4 6 2" xfId="32437"/>
    <cellStyle name="Note 15 4 6 3" xfId="46889"/>
    <cellStyle name="Note 15 4 7" xfId="17729"/>
    <cellStyle name="Note 15 4 8" xfId="20164"/>
    <cellStyle name="Note 15 5" xfId="3396"/>
    <cellStyle name="Note 15 5 2" xfId="13175"/>
    <cellStyle name="Note 15 5 2 2" xfId="30610"/>
    <cellStyle name="Note 15 5 2 3" xfId="45062"/>
    <cellStyle name="Note 15 5 3" xfId="15636"/>
    <cellStyle name="Note 15 5 3 2" xfId="33071"/>
    <cellStyle name="Note 15 5 3 3" xfId="47523"/>
    <cellStyle name="Note 15 5 4" xfId="20832"/>
    <cellStyle name="Note 15 5 5" xfId="35284"/>
    <cellStyle name="Note 15 6" xfId="5858"/>
    <cellStyle name="Note 15 6 2" xfId="23293"/>
    <cellStyle name="Note 15 6 3" xfId="37745"/>
    <cellStyle name="Note 15 7" xfId="5831"/>
    <cellStyle name="Note 15 7 2" xfId="23267"/>
    <cellStyle name="Note 15 7 3" xfId="37719"/>
    <cellStyle name="Note 15 8" xfId="8295"/>
    <cellStyle name="Note 15 8 2" xfId="25730"/>
    <cellStyle name="Note 15 8 3" xfId="40182"/>
    <cellStyle name="Note 15 9" xfId="17726"/>
    <cellStyle name="Note 16" xfId="889"/>
    <cellStyle name="Note 16 2" xfId="890"/>
    <cellStyle name="Note 16 2 2" xfId="3401"/>
    <cellStyle name="Note 16 2 2 2" xfId="13179"/>
    <cellStyle name="Note 16 2 2 2 2" xfId="30614"/>
    <cellStyle name="Note 16 2 2 2 3" xfId="45066"/>
    <cellStyle name="Note 16 2 2 3" xfId="15640"/>
    <cellStyle name="Note 16 2 2 3 2" xfId="33075"/>
    <cellStyle name="Note 16 2 2 3 3" xfId="47527"/>
    <cellStyle name="Note 16 2 2 4" xfId="20837"/>
    <cellStyle name="Note 16 2 2 5" xfId="35289"/>
    <cellStyle name="Note 16 2 3" xfId="5863"/>
    <cellStyle name="Note 16 2 3 2" xfId="23298"/>
    <cellStyle name="Note 16 2 3 3" xfId="37750"/>
    <cellStyle name="Note 16 2 4" xfId="8304"/>
    <cellStyle name="Note 16 2 4 2" xfId="25739"/>
    <cellStyle name="Note 16 2 4 3" xfId="40191"/>
    <cellStyle name="Note 16 2 5" xfId="10724"/>
    <cellStyle name="Note 16 2 5 2" xfId="28159"/>
    <cellStyle name="Note 16 2 5 3" xfId="42611"/>
    <cellStyle name="Note 16 2 6" xfId="17731"/>
    <cellStyle name="Note 16 3" xfId="891"/>
    <cellStyle name="Note 16 3 2" xfId="3402"/>
    <cellStyle name="Note 16 3 2 2" xfId="13180"/>
    <cellStyle name="Note 16 3 2 2 2" xfId="30615"/>
    <cellStyle name="Note 16 3 2 2 3" xfId="45067"/>
    <cellStyle name="Note 16 3 2 3" xfId="15641"/>
    <cellStyle name="Note 16 3 2 3 2" xfId="33076"/>
    <cellStyle name="Note 16 3 2 3 3" xfId="47528"/>
    <cellStyle name="Note 16 3 2 4" xfId="20838"/>
    <cellStyle name="Note 16 3 2 5" xfId="35290"/>
    <cellStyle name="Note 16 3 3" xfId="5864"/>
    <cellStyle name="Note 16 3 3 2" xfId="23299"/>
    <cellStyle name="Note 16 3 3 3" xfId="37751"/>
    <cellStyle name="Note 16 3 4" xfId="8305"/>
    <cellStyle name="Note 16 3 4 2" xfId="25740"/>
    <cellStyle name="Note 16 3 4 3" xfId="40192"/>
    <cellStyle name="Note 16 3 5" xfId="10725"/>
    <cellStyle name="Note 16 3 5 2" xfId="28160"/>
    <cellStyle name="Note 16 3 5 3" xfId="42612"/>
    <cellStyle name="Note 16 3 6" xfId="17732"/>
    <cellStyle name="Note 16 4" xfId="892"/>
    <cellStyle name="Note 16 4 2" xfId="3403"/>
    <cellStyle name="Note 16 4 2 2" xfId="20839"/>
    <cellStyle name="Note 16 4 2 3" xfId="35291"/>
    <cellStyle name="Note 16 4 3" xfId="5865"/>
    <cellStyle name="Note 16 4 3 2" xfId="23300"/>
    <cellStyle name="Note 16 4 3 3" xfId="37752"/>
    <cellStyle name="Note 16 4 4" xfId="8306"/>
    <cellStyle name="Note 16 4 4 2" xfId="25741"/>
    <cellStyle name="Note 16 4 4 3" xfId="40193"/>
    <cellStyle name="Note 16 4 5" xfId="10726"/>
    <cellStyle name="Note 16 4 5 2" xfId="28161"/>
    <cellStyle name="Note 16 4 5 3" xfId="42613"/>
    <cellStyle name="Note 16 4 6" xfId="15003"/>
    <cellStyle name="Note 16 4 6 2" xfId="32438"/>
    <cellStyle name="Note 16 4 6 3" xfId="46890"/>
    <cellStyle name="Note 16 4 7" xfId="17733"/>
    <cellStyle name="Note 16 4 8" xfId="20165"/>
    <cellStyle name="Note 16 5" xfId="3400"/>
    <cellStyle name="Note 16 5 2" xfId="13178"/>
    <cellStyle name="Note 16 5 2 2" xfId="30613"/>
    <cellStyle name="Note 16 5 2 3" xfId="45065"/>
    <cellStyle name="Note 16 5 3" xfId="15639"/>
    <cellStyle name="Note 16 5 3 2" xfId="33074"/>
    <cellStyle name="Note 16 5 3 3" xfId="47526"/>
    <cellStyle name="Note 16 5 4" xfId="20836"/>
    <cellStyle name="Note 16 5 5" xfId="35288"/>
    <cellStyle name="Note 16 6" xfId="5862"/>
    <cellStyle name="Note 16 6 2" xfId="23297"/>
    <cellStyle name="Note 16 6 3" xfId="37749"/>
    <cellStyle name="Note 16 7" xfId="8303"/>
    <cellStyle name="Note 16 7 2" xfId="25738"/>
    <cellStyle name="Note 16 7 3" xfId="40190"/>
    <cellStyle name="Note 16 8" xfId="10723"/>
    <cellStyle name="Note 16 8 2" xfId="28158"/>
    <cellStyle name="Note 16 8 3" xfId="42610"/>
    <cellStyle name="Note 16 9" xfId="17730"/>
    <cellStyle name="Note 17" xfId="893"/>
    <cellStyle name="Note 17 2" xfId="894"/>
    <cellStyle name="Note 17 2 2" xfId="3405"/>
    <cellStyle name="Note 17 2 2 2" xfId="13182"/>
    <cellStyle name="Note 17 2 2 2 2" xfId="30617"/>
    <cellStyle name="Note 17 2 2 2 3" xfId="45069"/>
    <cellStyle name="Note 17 2 2 3" xfId="15643"/>
    <cellStyle name="Note 17 2 2 3 2" xfId="33078"/>
    <cellStyle name="Note 17 2 2 3 3" xfId="47530"/>
    <cellStyle name="Note 17 2 2 4" xfId="20841"/>
    <cellStyle name="Note 17 2 2 5" xfId="35293"/>
    <cellStyle name="Note 17 2 3" xfId="5867"/>
    <cellStyle name="Note 17 2 3 2" xfId="23302"/>
    <cellStyle name="Note 17 2 3 3" xfId="37754"/>
    <cellStyle name="Note 17 2 4" xfId="8308"/>
    <cellStyle name="Note 17 2 4 2" xfId="25743"/>
    <cellStyle name="Note 17 2 4 3" xfId="40195"/>
    <cellStyle name="Note 17 2 5" xfId="10728"/>
    <cellStyle name="Note 17 2 5 2" xfId="28163"/>
    <cellStyle name="Note 17 2 5 3" xfId="42615"/>
    <cellStyle name="Note 17 2 6" xfId="17735"/>
    <cellStyle name="Note 17 3" xfId="895"/>
    <cellStyle name="Note 17 3 2" xfId="3406"/>
    <cellStyle name="Note 17 3 2 2" xfId="13183"/>
    <cellStyle name="Note 17 3 2 2 2" xfId="30618"/>
    <cellStyle name="Note 17 3 2 2 3" xfId="45070"/>
    <cellStyle name="Note 17 3 2 3" xfId="15644"/>
    <cellStyle name="Note 17 3 2 3 2" xfId="33079"/>
    <cellStyle name="Note 17 3 2 3 3" xfId="47531"/>
    <cellStyle name="Note 17 3 2 4" xfId="20842"/>
    <cellStyle name="Note 17 3 2 5" xfId="35294"/>
    <cellStyle name="Note 17 3 3" xfId="5868"/>
    <cellStyle name="Note 17 3 3 2" xfId="23303"/>
    <cellStyle name="Note 17 3 3 3" xfId="37755"/>
    <cellStyle name="Note 17 3 4" xfId="8309"/>
    <cellStyle name="Note 17 3 4 2" xfId="25744"/>
    <cellStyle name="Note 17 3 4 3" xfId="40196"/>
    <cellStyle name="Note 17 3 5" xfId="10729"/>
    <cellStyle name="Note 17 3 5 2" xfId="28164"/>
    <cellStyle name="Note 17 3 5 3" xfId="42616"/>
    <cellStyle name="Note 17 3 6" xfId="17736"/>
    <cellStyle name="Note 17 4" xfId="896"/>
    <cellStyle name="Note 17 4 2" xfId="3407"/>
    <cellStyle name="Note 17 4 2 2" xfId="20843"/>
    <cellStyle name="Note 17 4 2 3" xfId="35295"/>
    <cellStyle name="Note 17 4 3" xfId="5869"/>
    <cellStyle name="Note 17 4 3 2" xfId="23304"/>
    <cellStyle name="Note 17 4 3 3" xfId="37756"/>
    <cellStyle name="Note 17 4 4" xfId="8310"/>
    <cellStyle name="Note 17 4 4 2" xfId="25745"/>
    <cellStyle name="Note 17 4 4 3" xfId="40197"/>
    <cellStyle name="Note 17 4 5" xfId="10730"/>
    <cellStyle name="Note 17 4 5 2" xfId="28165"/>
    <cellStyle name="Note 17 4 5 3" xfId="42617"/>
    <cellStyle name="Note 17 4 6" xfId="15004"/>
    <cellStyle name="Note 17 4 6 2" xfId="32439"/>
    <cellStyle name="Note 17 4 6 3" xfId="46891"/>
    <cellStyle name="Note 17 4 7" xfId="17737"/>
    <cellStyle name="Note 17 4 8" xfId="20166"/>
    <cellStyle name="Note 17 5" xfId="3404"/>
    <cellStyle name="Note 17 5 2" xfId="13181"/>
    <cellStyle name="Note 17 5 2 2" xfId="30616"/>
    <cellStyle name="Note 17 5 2 3" xfId="45068"/>
    <cellStyle name="Note 17 5 3" xfId="15642"/>
    <cellStyle name="Note 17 5 3 2" xfId="33077"/>
    <cellStyle name="Note 17 5 3 3" xfId="47529"/>
    <cellStyle name="Note 17 5 4" xfId="20840"/>
    <cellStyle name="Note 17 5 5" xfId="35292"/>
    <cellStyle name="Note 17 6" xfId="5866"/>
    <cellStyle name="Note 17 6 2" xfId="23301"/>
    <cellStyle name="Note 17 6 3" xfId="37753"/>
    <cellStyle name="Note 17 7" xfId="8307"/>
    <cellStyle name="Note 17 7 2" xfId="25742"/>
    <cellStyle name="Note 17 7 3" xfId="40194"/>
    <cellStyle name="Note 17 8" xfId="10727"/>
    <cellStyle name="Note 17 8 2" xfId="28162"/>
    <cellStyle name="Note 17 8 3" xfId="42614"/>
    <cellStyle name="Note 17 9" xfId="17734"/>
    <cellStyle name="Note 18" xfId="897"/>
    <cellStyle name="Note 18 2" xfId="898"/>
    <cellStyle name="Note 18 2 2" xfId="3409"/>
    <cellStyle name="Note 18 2 2 2" xfId="13185"/>
    <cellStyle name="Note 18 2 2 2 2" xfId="30620"/>
    <cellStyle name="Note 18 2 2 2 3" xfId="45072"/>
    <cellStyle name="Note 18 2 2 3" xfId="15646"/>
    <cellStyle name="Note 18 2 2 3 2" xfId="33081"/>
    <cellStyle name="Note 18 2 2 3 3" xfId="47533"/>
    <cellStyle name="Note 18 2 2 4" xfId="20845"/>
    <cellStyle name="Note 18 2 2 5" xfId="35297"/>
    <cellStyle name="Note 18 2 3" xfId="5871"/>
    <cellStyle name="Note 18 2 3 2" xfId="23306"/>
    <cellStyle name="Note 18 2 3 3" xfId="37758"/>
    <cellStyle name="Note 18 2 4" xfId="8312"/>
    <cellStyle name="Note 18 2 4 2" xfId="25747"/>
    <cellStyle name="Note 18 2 4 3" xfId="40199"/>
    <cellStyle name="Note 18 2 5" xfId="10732"/>
    <cellStyle name="Note 18 2 5 2" xfId="28167"/>
    <cellStyle name="Note 18 2 5 3" xfId="42619"/>
    <cellStyle name="Note 18 2 6" xfId="17739"/>
    <cellStyle name="Note 18 3" xfId="899"/>
    <cellStyle name="Note 18 3 2" xfId="3410"/>
    <cellStyle name="Note 18 3 2 2" xfId="13186"/>
    <cellStyle name="Note 18 3 2 2 2" xfId="30621"/>
    <cellStyle name="Note 18 3 2 2 3" xfId="45073"/>
    <cellStyle name="Note 18 3 2 3" xfId="15647"/>
    <cellStyle name="Note 18 3 2 3 2" xfId="33082"/>
    <cellStyle name="Note 18 3 2 3 3" xfId="47534"/>
    <cellStyle name="Note 18 3 2 4" xfId="20846"/>
    <cellStyle name="Note 18 3 2 5" xfId="35298"/>
    <cellStyle name="Note 18 3 3" xfId="5872"/>
    <cellStyle name="Note 18 3 3 2" xfId="23307"/>
    <cellStyle name="Note 18 3 3 3" xfId="37759"/>
    <cellStyle name="Note 18 3 4" xfId="8313"/>
    <cellStyle name="Note 18 3 4 2" xfId="25748"/>
    <cellStyle name="Note 18 3 4 3" xfId="40200"/>
    <cellStyle name="Note 18 3 5" xfId="10733"/>
    <cellStyle name="Note 18 3 5 2" xfId="28168"/>
    <cellStyle name="Note 18 3 5 3" xfId="42620"/>
    <cellStyle name="Note 18 3 6" xfId="17740"/>
    <cellStyle name="Note 18 4" xfId="900"/>
    <cellStyle name="Note 18 4 2" xfId="3411"/>
    <cellStyle name="Note 18 4 2 2" xfId="20847"/>
    <cellStyle name="Note 18 4 2 3" xfId="35299"/>
    <cellStyle name="Note 18 4 3" xfId="5873"/>
    <cellStyle name="Note 18 4 3 2" xfId="23308"/>
    <cellStyle name="Note 18 4 3 3" xfId="37760"/>
    <cellStyle name="Note 18 4 4" xfId="8314"/>
    <cellStyle name="Note 18 4 4 2" xfId="25749"/>
    <cellStyle name="Note 18 4 4 3" xfId="40201"/>
    <cellStyle name="Note 18 4 5" xfId="10734"/>
    <cellStyle name="Note 18 4 5 2" xfId="28169"/>
    <cellStyle name="Note 18 4 5 3" xfId="42621"/>
    <cellStyle name="Note 18 4 6" xfId="15005"/>
    <cellStyle name="Note 18 4 6 2" xfId="32440"/>
    <cellStyle name="Note 18 4 6 3" xfId="46892"/>
    <cellStyle name="Note 18 4 7" xfId="17741"/>
    <cellStyle name="Note 18 4 8" xfId="20167"/>
    <cellStyle name="Note 18 5" xfId="3408"/>
    <cellStyle name="Note 18 5 2" xfId="13184"/>
    <cellStyle name="Note 18 5 2 2" xfId="30619"/>
    <cellStyle name="Note 18 5 2 3" xfId="45071"/>
    <cellStyle name="Note 18 5 3" xfId="15645"/>
    <cellStyle name="Note 18 5 3 2" xfId="33080"/>
    <cellStyle name="Note 18 5 3 3" xfId="47532"/>
    <cellStyle name="Note 18 5 4" xfId="20844"/>
    <cellStyle name="Note 18 5 5" xfId="35296"/>
    <cellStyle name="Note 18 6" xfId="5870"/>
    <cellStyle name="Note 18 6 2" xfId="23305"/>
    <cellStyle name="Note 18 6 3" xfId="37757"/>
    <cellStyle name="Note 18 7" xfId="8311"/>
    <cellStyle name="Note 18 7 2" xfId="25746"/>
    <cellStyle name="Note 18 7 3" xfId="40198"/>
    <cellStyle name="Note 18 8" xfId="10731"/>
    <cellStyle name="Note 18 8 2" xfId="28166"/>
    <cellStyle name="Note 18 8 3" xfId="42618"/>
    <cellStyle name="Note 18 9" xfId="17738"/>
    <cellStyle name="Note 19" xfId="901"/>
    <cellStyle name="Note 19 2" xfId="902"/>
    <cellStyle name="Note 19 2 2" xfId="3413"/>
    <cellStyle name="Note 19 2 2 2" xfId="13188"/>
    <cellStyle name="Note 19 2 2 2 2" xfId="30623"/>
    <cellStyle name="Note 19 2 2 2 3" xfId="45075"/>
    <cellStyle name="Note 19 2 2 3" xfId="15649"/>
    <cellStyle name="Note 19 2 2 3 2" xfId="33084"/>
    <cellStyle name="Note 19 2 2 3 3" xfId="47536"/>
    <cellStyle name="Note 19 2 2 4" xfId="20849"/>
    <cellStyle name="Note 19 2 2 5" xfId="35301"/>
    <cellStyle name="Note 19 2 3" xfId="5875"/>
    <cellStyle name="Note 19 2 3 2" xfId="23310"/>
    <cellStyle name="Note 19 2 3 3" xfId="37762"/>
    <cellStyle name="Note 19 2 4" xfId="8316"/>
    <cellStyle name="Note 19 2 4 2" xfId="25751"/>
    <cellStyle name="Note 19 2 4 3" xfId="40203"/>
    <cellStyle name="Note 19 2 5" xfId="10736"/>
    <cellStyle name="Note 19 2 5 2" xfId="28171"/>
    <cellStyle name="Note 19 2 5 3" xfId="42623"/>
    <cellStyle name="Note 19 2 6" xfId="17743"/>
    <cellStyle name="Note 19 3" xfId="903"/>
    <cellStyle name="Note 19 3 2" xfId="3414"/>
    <cellStyle name="Note 19 3 2 2" xfId="13189"/>
    <cellStyle name="Note 19 3 2 2 2" xfId="30624"/>
    <cellStyle name="Note 19 3 2 2 3" xfId="45076"/>
    <cellStyle name="Note 19 3 2 3" xfId="15650"/>
    <cellStyle name="Note 19 3 2 3 2" xfId="33085"/>
    <cellStyle name="Note 19 3 2 3 3" xfId="47537"/>
    <cellStyle name="Note 19 3 2 4" xfId="20850"/>
    <cellStyle name="Note 19 3 2 5" xfId="35302"/>
    <cellStyle name="Note 19 3 3" xfId="5876"/>
    <cellStyle name="Note 19 3 3 2" xfId="23311"/>
    <cellStyle name="Note 19 3 3 3" xfId="37763"/>
    <cellStyle name="Note 19 3 4" xfId="8317"/>
    <cellStyle name="Note 19 3 4 2" xfId="25752"/>
    <cellStyle name="Note 19 3 4 3" xfId="40204"/>
    <cellStyle name="Note 19 3 5" xfId="10737"/>
    <cellStyle name="Note 19 3 5 2" xfId="28172"/>
    <cellStyle name="Note 19 3 5 3" xfId="42624"/>
    <cellStyle name="Note 19 3 6" xfId="17744"/>
    <cellStyle name="Note 19 4" xfId="904"/>
    <cellStyle name="Note 19 4 2" xfId="3415"/>
    <cellStyle name="Note 19 4 2 2" xfId="20851"/>
    <cellStyle name="Note 19 4 2 3" xfId="35303"/>
    <cellStyle name="Note 19 4 3" xfId="5877"/>
    <cellStyle name="Note 19 4 3 2" xfId="23312"/>
    <cellStyle name="Note 19 4 3 3" xfId="37764"/>
    <cellStyle name="Note 19 4 4" xfId="8318"/>
    <cellStyle name="Note 19 4 4 2" xfId="25753"/>
    <cellStyle name="Note 19 4 4 3" xfId="40205"/>
    <cellStyle name="Note 19 4 5" xfId="10738"/>
    <cellStyle name="Note 19 4 5 2" xfId="28173"/>
    <cellStyle name="Note 19 4 5 3" xfId="42625"/>
    <cellStyle name="Note 19 4 6" xfId="15006"/>
    <cellStyle name="Note 19 4 6 2" xfId="32441"/>
    <cellStyle name="Note 19 4 6 3" xfId="46893"/>
    <cellStyle name="Note 19 4 7" xfId="17745"/>
    <cellStyle name="Note 19 4 8" xfId="20168"/>
    <cellStyle name="Note 19 5" xfId="3412"/>
    <cellStyle name="Note 19 5 2" xfId="13187"/>
    <cellStyle name="Note 19 5 2 2" xfId="30622"/>
    <cellStyle name="Note 19 5 2 3" xfId="45074"/>
    <cellStyle name="Note 19 5 3" xfId="15648"/>
    <cellStyle name="Note 19 5 3 2" xfId="33083"/>
    <cellStyle name="Note 19 5 3 3" xfId="47535"/>
    <cellStyle name="Note 19 5 4" xfId="20848"/>
    <cellStyle name="Note 19 5 5" xfId="35300"/>
    <cellStyle name="Note 19 6" xfId="5874"/>
    <cellStyle name="Note 19 6 2" xfId="23309"/>
    <cellStyle name="Note 19 6 3" xfId="37761"/>
    <cellStyle name="Note 19 7" xfId="8315"/>
    <cellStyle name="Note 19 7 2" xfId="25750"/>
    <cellStyle name="Note 19 7 3" xfId="40202"/>
    <cellStyle name="Note 19 8" xfId="10735"/>
    <cellStyle name="Note 19 8 2" xfId="28170"/>
    <cellStyle name="Note 19 8 3" xfId="42622"/>
    <cellStyle name="Note 19 9" xfId="17742"/>
    <cellStyle name="Note 2" xfId="905"/>
    <cellStyle name="Note 2 10" xfId="906"/>
    <cellStyle name="Note 2 10 10" xfId="5879"/>
    <cellStyle name="Note 2 10 10 2" xfId="23314"/>
    <cellStyle name="Note 2 10 10 3" xfId="37766"/>
    <cellStyle name="Note 2 10 11" xfId="8320"/>
    <cellStyle name="Note 2 10 11 2" xfId="25755"/>
    <cellStyle name="Note 2 10 11 3" xfId="40207"/>
    <cellStyle name="Note 2 10 12" xfId="10740"/>
    <cellStyle name="Note 2 10 12 2" xfId="28175"/>
    <cellStyle name="Note 2 10 12 3" xfId="42627"/>
    <cellStyle name="Note 2 10 13" xfId="17747"/>
    <cellStyle name="Note 2 10 2" xfId="907"/>
    <cellStyle name="Note 2 10 2 2" xfId="908"/>
    <cellStyle name="Note 2 10 2 2 2" xfId="3419"/>
    <cellStyle name="Note 2 10 2 2 2 2" xfId="13193"/>
    <cellStyle name="Note 2 10 2 2 2 2 2" xfId="30628"/>
    <cellStyle name="Note 2 10 2 2 2 2 3" xfId="45080"/>
    <cellStyle name="Note 2 10 2 2 2 3" xfId="15654"/>
    <cellStyle name="Note 2 10 2 2 2 3 2" xfId="33089"/>
    <cellStyle name="Note 2 10 2 2 2 3 3" xfId="47541"/>
    <cellStyle name="Note 2 10 2 2 2 4" xfId="20855"/>
    <cellStyle name="Note 2 10 2 2 2 5" xfId="35307"/>
    <cellStyle name="Note 2 10 2 2 3" xfId="5881"/>
    <cellStyle name="Note 2 10 2 2 3 2" xfId="23316"/>
    <cellStyle name="Note 2 10 2 2 3 3" xfId="37768"/>
    <cellStyle name="Note 2 10 2 2 4" xfId="8322"/>
    <cellStyle name="Note 2 10 2 2 4 2" xfId="25757"/>
    <cellStyle name="Note 2 10 2 2 4 3" xfId="40209"/>
    <cellStyle name="Note 2 10 2 2 5" xfId="10742"/>
    <cellStyle name="Note 2 10 2 2 5 2" xfId="28177"/>
    <cellStyle name="Note 2 10 2 2 5 3" xfId="42629"/>
    <cellStyle name="Note 2 10 2 2 6" xfId="17749"/>
    <cellStyle name="Note 2 10 2 3" xfId="909"/>
    <cellStyle name="Note 2 10 2 3 2" xfId="3420"/>
    <cellStyle name="Note 2 10 2 3 2 2" xfId="13194"/>
    <cellStyle name="Note 2 10 2 3 2 2 2" xfId="30629"/>
    <cellStyle name="Note 2 10 2 3 2 2 3" xfId="45081"/>
    <cellStyle name="Note 2 10 2 3 2 3" xfId="15655"/>
    <cellStyle name="Note 2 10 2 3 2 3 2" xfId="33090"/>
    <cellStyle name="Note 2 10 2 3 2 3 3" xfId="47542"/>
    <cellStyle name="Note 2 10 2 3 2 4" xfId="20856"/>
    <cellStyle name="Note 2 10 2 3 2 5" xfId="35308"/>
    <cellStyle name="Note 2 10 2 3 3" xfId="5882"/>
    <cellStyle name="Note 2 10 2 3 3 2" xfId="23317"/>
    <cellStyle name="Note 2 10 2 3 3 3" xfId="37769"/>
    <cellStyle name="Note 2 10 2 3 4" xfId="8323"/>
    <cellStyle name="Note 2 10 2 3 4 2" xfId="25758"/>
    <cellStyle name="Note 2 10 2 3 4 3" xfId="40210"/>
    <cellStyle name="Note 2 10 2 3 5" xfId="10743"/>
    <cellStyle name="Note 2 10 2 3 5 2" xfId="28178"/>
    <cellStyle name="Note 2 10 2 3 5 3" xfId="42630"/>
    <cellStyle name="Note 2 10 2 3 6" xfId="17750"/>
    <cellStyle name="Note 2 10 2 4" xfId="910"/>
    <cellStyle name="Note 2 10 2 4 2" xfId="3421"/>
    <cellStyle name="Note 2 10 2 4 2 2" xfId="20857"/>
    <cellStyle name="Note 2 10 2 4 2 3" xfId="35309"/>
    <cellStyle name="Note 2 10 2 4 3" xfId="5883"/>
    <cellStyle name="Note 2 10 2 4 3 2" xfId="23318"/>
    <cellStyle name="Note 2 10 2 4 3 3" xfId="37770"/>
    <cellStyle name="Note 2 10 2 4 4" xfId="8324"/>
    <cellStyle name="Note 2 10 2 4 4 2" xfId="25759"/>
    <cellStyle name="Note 2 10 2 4 4 3" xfId="40211"/>
    <cellStyle name="Note 2 10 2 4 5" xfId="10744"/>
    <cellStyle name="Note 2 10 2 4 5 2" xfId="28179"/>
    <cellStyle name="Note 2 10 2 4 5 3" xfId="42631"/>
    <cellStyle name="Note 2 10 2 4 6" xfId="15007"/>
    <cellStyle name="Note 2 10 2 4 6 2" xfId="32442"/>
    <cellStyle name="Note 2 10 2 4 6 3" xfId="46894"/>
    <cellStyle name="Note 2 10 2 4 7" xfId="17751"/>
    <cellStyle name="Note 2 10 2 4 8" xfId="20169"/>
    <cellStyle name="Note 2 10 2 5" xfId="3418"/>
    <cellStyle name="Note 2 10 2 5 2" xfId="13192"/>
    <cellStyle name="Note 2 10 2 5 2 2" xfId="30627"/>
    <cellStyle name="Note 2 10 2 5 2 3" xfId="45079"/>
    <cellStyle name="Note 2 10 2 5 3" xfId="15653"/>
    <cellStyle name="Note 2 10 2 5 3 2" xfId="33088"/>
    <cellStyle name="Note 2 10 2 5 3 3" xfId="47540"/>
    <cellStyle name="Note 2 10 2 5 4" xfId="20854"/>
    <cellStyle name="Note 2 10 2 5 5" xfId="35306"/>
    <cellStyle name="Note 2 10 2 6" xfId="5880"/>
    <cellStyle name="Note 2 10 2 6 2" xfId="23315"/>
    <cellStyle name="Note 2 10 2 6 3" xfId="37767"/>
    <cellStyle name="Note 2 10 2 7" xfId="8321"/>
    <cellStyle name="Note 2 10 2 7 2" xfId="25756"/>
    <cellStyle name="Note 2 10 2 7 3" xfId="40208"/>
    <cellStyle name="Note 2 10 2 8" xfId="10741"/>
    <cellStyle name="Note 2 10 2 8 2" xfId="28176"/>
    <cellStyle name="Note 2 10 2 8 3" xfId="42628"/>
    <cellStyle name="Note 2 10 2 9" xfId="17748"/>
    <cellStyle name="Note 2 10 3" xfId="911"/>
    <cellStyle name="Note 2 10 3 2" xfId="912"/>
    <cellStyle name="Note 2 10 3 2 2" xfId="3423"/>
    <cellStyle name="Note 2 10 3 2 2 2" xfId="13196"/>
    <cellStyle name="Note 2 10 3 2 2 2 2" xfId="30631"/>
    <cellStyle name="Note 2 10 3 2 2 2 3" xfId="45083"/>
    <cellStyle name="Note 2 10 3 2 2 3" xfId="15657"/>
    <cellStyle name="Note 2 10 3 2 2 3 2" xfId="33092"/>
    <cellStyle name="Note 2 10 3 2 2 3 3" xfId="47544"/>
    <cellStyle name="Note 2 10 3 2 2 4" xfId="20859"/>
    <cellStyle name="Note 2 10 3 2 2 5" xfId="35311"/>
    <cellStyle name="Note 2 10 3 2 3" xfId="5885"/>
    <cellStyle name="Note 2 10 3 2 3 2" xfId="23320"/>
    <cellStyle name="Note 2 10 3 2 3 3" xfId="37772"/>
    <cellStyle name="Note 2 10 3 2 4" xfId="8326"/>
    <cellStyle name="Note 2 10 3 2 4 2" xfId="25761"/>
    <cellStyle name="Note 2 10 3 2 4 3" xfId="40213"/>
    <cellStyle name="Note 2 10 3 2 5" xfId="10746"/>
    <cellStyle name="Note 2 10 3 2 5 2" xfId="28181"/>
    <cellStyle name="Note 2 10 3 2 5 3" xfId="42633"/>
    <cellStyle name="Note 2 10 3 2 6" xfId="17753"/>
    <cellStyle name="Note 2 10 3 3" xfId="913"/>
    <cellStyle name="Note 2 10 3 3 2" xfId="3424"/>
    <cellStyle name="Note 2 10 3 3 2 2" xfId="13197"/>
    <cellStyle name="Note 2 10 3 3 2 2 2" xfId="30632"/>
    <cellStyle name="Note 2 10 3 3 2 2 3" xfId="45084"/>
    <cellStyle name="Note 2 10 3 3 2 3" xfId="15658"/>
    <cellStyle name="Note 2 10 3 3 2 3 2" xfId="33093"/>
    <cellStyle name="Note 2 10 3 3 2 3 3" xfId="47545"/>
    <cellStyle name="Note 2 10 3 3 2 4" xfId="20860"/>
    <cellStyle name="Note 2 10 3 3 2 5" xfId="35312"/>
    <cellStyle name="Note 2 10 3 3 3" xfId="5886"/>
    <cellStyle name="Note 2 10 3 3 3 2" xfId="23321"/>
    <cellStyle name="Note 2 10 3 3 3 3" xfId="37773"/>
    <cellStyle name="Note 2 10 3 3 4" xfId="8327"/>
    <cellStyle name="Note 2 10 3 3 4 2" xfId="25762"/>
    <cellStyle name="Note 2 10 3 3 4 3" xfId="40214"/>
    <cellStyle name="Note 2 10 3 3 5" xfId="10747"/>
    <cellStyle name="Note 2 10 3 3 5 2" xfId="28182"/>
    <cellStyle name="Note 2 10 3 3 5 3" xfId="42634"/>
    <cellStyle name="Note 2 10 3 3 6" xfId="17754"/>
    <cellStyle name="Note 2 10 3 4" xfId="914"/>
    <cellStyle name="Note 2 10 3 4 2" xfId="3425"/>
    <cellStyle name="Note 2 10 3 4 2 2" xfId="20861"/>
    <cellStyle name="Note 2 10 3 4 2 3" xfId="35313"/>
    <cellStyle name="Note 2 10 3 4 3" xfId="5887"/>
    <cellStyle name="Note 2 10 3 4 3 2" xfId="23322"/>
    <cellStyle name="Note 2 10 3 4 3 3" xfId="37774"/>
    <cellStyle name="Note 2 10 3 4 4" xfId="8328"/>
    <cellStyle name="Note 2 10 3 4 4 2" xfId="25763"/>
    <cellStyle name="Note 2 10 3 4 4 3" xfId="40215"/>
    <cellStyle name="Note 2 10 3 4 5" xfId="10748"/>
    <cellStyle name="Note 2 10 3 4 5 2" xfId="28183"/>
    <cellStyle name="Note 2 10 3 4 5 3" xfId="42635"/>
    <cellStyle name="Note 2 10 3 4 6" xfId="15008"/>
    <cellStyle name="Note 2 10 3 4 6 2" xfId="32443"/>
    <cellStyle name="Note 2 10 3 4 6 3" xfId="46895"/>
    <cellStyle name="Note 2 10 3 4 7" xfId="17755"/>
    <cellStyle name="Note 2 10 3 4 8" xfId="20170"/>
    <cellStyle name="Note 2 10 3 5" xfId="3422"/>
    <cellStyle name="Note 2 10 3 5 2" xfId="13195"/>
    <cellStyle name="Note 2 10 3 5 2 2" xfId="30630"/>
    <cellStyle name="Note 2 10 3 5 2 3" xfId="45082"/>
    <cellStyle name="Note 2 10 3 5 3" xfId="15656"/>
    <cellStyle name="Note 2 10 3 5 3 2" xfId="33091"/>
    <cellStyle name="Note 2 10 3 5 3 3" xfId="47543"/>
    <cellStyle name="Note 2 10 3 5 4" xfId="20858"/>
    <cellStyle name="Note 2 10 3 5 5" xfId="35310"/>
    <cellStyle name="Note 2 10 3 6" xfId="5884"/>
    <cellStyle name="Note 2 10 3 6 2" xfId="23319"/>
    <cellStyle name="Note 2 10 3 6 3" xfId="37771"/>
    <cellStyle name="Note 2 10 3 7" xfId="8325"/>
    <cellStyle name="Note 2 10 3 7 2" xfId="25760"/>
    <cellStyle name="Note 2 10 3 7 3" xfId="40212"/>
    <cellStyle name="Note 2 10 3 8" xfId="10745"/>
    <cellStyle name="Note 2 10 3 8 2" xfId="28180"/>
    <cellStyle name="Note 2 10 3 8 3" xfId="42632"/>
    <cellStyle name="Note 2 10 3 9" xfId="17752"/>
    <cellStyle name="Note 2 10 4" xfId="915"/>
    <cellStyle name="Note 2 10 4 2" xfId="916"/>
    <cellStyle name="Note 2 10 4 2 2" xfId="3427"/>
    <cellStyle name="Note 2 10 4 2 2 2" xfId="13199"/>
    <cellStyle name="Note 2 10 4 2 2 2 2" xfId="30634"/>
    <cellStyle name="Note 2 10 4 2 2 2 3" xfId="45086"/>
    <cellStyle name="Note 2 10 4 2 2 3" xfId="15660"/>
    <cellStyle name="Note 2 10 4 2 2 3 2" xfId="33095"/>
    <cellStyle name="Note 2 10 4 2 2 3 3" xfId="47547"/>
    <cellStyle name="Note 2 10 4 2 2 4" xfId="20863"/>
    <cellStyle name="Note 2 10 4 2 2 5" xfId="35315"/>
    <cellStyle name="Note 2 10 4 2 3" xfId="5889"/>
    <cellStyle name="Note 2 10 4 2 3 2" xfId="23324"/>
    <cellStyle name="Note 2 10 4 2 3 3" xfId="37776"/>
    <cellStyle name="Note 2 10 4 2 4" xfId="8330"/>
    <cellStyle name="Note 2 10 4 2 4 2" xfId="25765"/>
    <cellStyle name="Note 2 10 4 2 4 3" xfId="40217"/>
    <cellStyle name="Note 2 10 4 2 5" xfId="10750"/>
    <cellStyle name="Note 2 10 4 2 5 2" xfId="28185"/>
    <cellStyle name="Note 2 10 4 2 5 3" xfId="42637"/>
    <cellStyle name="Note 2 10 4 2 6" xfId="17757"/>
    <cellStyle name="Note 2 10 4 3" xfId="917"/>
    <cellStyle name="Note 2 10 4 3 2" xfId="3428"/>
    <cellStyle name="Note 2 10 4 3 2 2" xfId="13200"/>
    <cellStyle name="Note 2 10 4 3 2 2 2" xfId="30635"/>
    <cellStyle name="Note 2 10 4 3 2 2 3" xfId="45087"/>
    <cellStyle name="Note 2 10 4 3 2 3" xfId="15661"/>
    <cellStyle name="Note 2 10 4 3 2 3 2" xfId="33096"/>
    <cellStyle name="Note 2 10 4 3 2 3 3" xfId="47548"/>
    <cellStyle name="Note 2 10 4 3 2 4" xfId="20864"/>
    <cellStyle name="Note 2 10 4 3 2 5" xfId="35316"/>
    <cellStyle name="Note 2 10 4 3 3" xfId="5890"/>
    <cellStyle name="Note 2 10 4 3 3 2" xfId="23325"/>
    <cellStyle name="Note 2 10 4 3 3 3" xfId="37777"/>
    <cellStyle name="Note 2 10 4 3 4" xfId="8331"/>
    <cellStyle name="Note 2 10 4 3 4 2" xfId="25766"/>
    <cellStyle name="Note 2 10 4 3 4 3" xfId="40218"/>
    <cellStyle name="Note 2 10 4 3 5" xfId="10751"/>
    <cellStyle name="Note 2 10 4 3 5 2" xfId="28186"/>
    <cellStyle name="Note 2 10 4 3 5 3" xfId="42638"/>
    <cellStyle name="Note 2 10 4 3 6" xfId="17758"/>
    <cellStyle name="Note 2 10 4 4" xfId="918"/>
    <cellStyle name="Note 2 10 4 4 2" xfId="3429"/>
    <cellStyle name="Note 2 10 4 4 2 2" xfId="20865"/>
    <cellStyle name="Note 2 10 4 4 2 3" xfId="35317"/>
    <cellStyle name="Note 2 10 4 4 3" xfId="5891"/>
    <cellStyle name="Note 2 10 4 4 3 2" xfId="23326"/>
    <cellStyle name="Note 2 10 4 4 3 3" xfId="37778"/>
    <cellStyle name="Note 2 10 4 4 4" xfId="8332"/>
    <cellStyle name="Note 2 10 4 4 4 2" xfId="25767"/>
    <cellStyle name="Note 2 10 4 4 4 3" xfId="40219"/>
    <cellStyle name="Note 2 10 4 4 5" xfId="10752"/>
    <cellStyle name="Note 2 10 4 4 5 2" xfId="28187"/>
    <cellStyle name="Note 2 10 4 4 5 3" xfId="42639"/>
    <cellStyle name="Note 2 10 4 4 6" xfId="15009"/>
    <cellStyle name="Note 2 10 4 4 6 2" xfId="32444"/>
    <cellStyle name="Note 2 10 4 4 6 3" xfId="46896"/>
    <cellStyle name="Note 2 10 4 4 7" xfId="17759"/>
    <cellStyle name="Note 2 10 4 4 8" xfId="20171"/>
    <cellStyle name="Note 2 10 4 5" xfId="3426"/>
    <cellStyle name="Note 2 10 4 5 2" xfId="13198"/>
    <cellStyle name="Note 2 10 4 5 2 2" xfId="30633"/>
    <cellStyle name="Note 2 10 4 5 2 3" xfId="45085"/>
    <cellStyle name="Note 2 10 4 5 3" xfId="15659"/>
    <cellStyle name="Note 2 10 4 5 3 2" xfId="33094"/>
    <cellStyle name="Note 2 10 4 5 3 3" xfId="47546"/>
    <cellStyle name="Note 2 10 4 5 4" xfId="20862"/>
    <cellStyle name="Note 2 10 4 5 5" xfId="35314"/>
    <cellStyle name="Note 2 10 4 6" xfId="5888"/>
    <cellStyle name="Note 2 10 4 6 2" xfId="23323"/>
    <cellStyle name="Note 2 10 4 6 3" xfId="37775"/>
    <cellStyle name="Note 2 10 4 7" xfId="8329"/>
    <cellStyle name="Note 2 10 4 7 2" xfId="25764"/>
    <cellStyle name="Note 2 10 4 7 3" xfId="40216"/>
    <cellStyle name="Note 2 10 4 8" xfId="10749"/>
    <cellStyle name="Note 2 10 4 8 2" xfId="28184"/>
    <cellStyle name="Note 2 10 4 8 3" xfId="42636"/>
    <cellStyle name="Note 2 10 4 9" xfId="17756"/>
    <cellStyle name="Note 2 10 5" xfId="919"/>
    <cellStyle name="Note 2 10 5 2" xfId="920"/>
    <cellStyle name="Note 2 10 5 2 2" xfId="3431"/>
    <cellStyle name="Note 2 10 5 2 2 2" xfId="13202"/>
    <cellStyle name="Note 2 10 5 2 2 2 2" xfId="30637"/>
    <cellStyle name="Note 2 10 5 2 2 2 3" xfId="45089"/>
    <cellStyle name="Note 2 10 5 2 2 3" xfId="15663"/>
    <cellStyle name="Note 2 10 5 2 2 3 2" xfId="33098"/>
    <cellStyle name="Note 2 10 5 2 2 3 3" xfId="47550"/>
    <cellStyle name="Note 2 10 5 2 2 4" xfId="20867"/>
    <cellStyle name="Note 2 10 5 2 2 5" xfId="35319"/>
    <cellStyle name="Note 2 10 5 2 3" xfId="5893"/>
    <cellStyle name="Note 2 10 5 2 3 2" xfId="23328"/>
    <cellStyle name="Note 2 10 5 2 3 3" xfId="37780"/>
    <cellStyle name="Note 2 10 5 2 4" xfId="8334"/>
    <cellStyle name="Note 2 10 5 2 4 2" xfId="25769"/>
    <cellStyle name="Note 2 10 5 2 4 3" xfId="40221"/>
    <cellStyle name="Note 2 10 5 2 5" xfId="10754"/>
    <cellStyle name="Note 2 10 5 2 5 2" xfId="28189"/>
    <cellStyle name="Note 2 10 5 2 5 3" xfId="42641"/>
    <cellStyle name="Note 2 10 5 2 6" xfId="17761"/>
    <cellStyle name="Note 2 10 5 3" xfId="921"/>
    <cellStyle name="Note 2 10 5 3 2" xfId="3432"/>
    <cellStyle name="Note 2 10 5 3 2 2" xfId="13203"/>
    <cellStyle name="Note 2 10 5 3 2 2 2" xfId="30638"/>
    <cellStyle name="Note 2 10 5 3 2 2 3" xfId="45090"/>
    <cellStyle name="Note 2 10 5 3 2 3" xfId="15664"/>
    <cellStyle name="Note 2 10 5 3 2 3 2" xfId="33099"/>
    <cellStyle name="Note 2 10 5 3 2 3 3" xfId="47551"/>
    <cellStyle name="Note 2 10 5 3 2 4" xfId="20868"/>
    <cellStyle name="Note 2 10 5 3 2 5" xfId="35320"/>
    <cellStyle name="Note 2 10 5 3 3" xfId="5894"/>
    <cellStyle name="Note 2 10 5 3 3 2" xfId="23329"/>
    <cellStyle name="Note 2 10 5 3 3 3" xfId="37781"/>
    <cellStyle name="Note 2 10 5 3 4" xfId="8335"/>
    <cellStyle name="Note 2 10 5 3 4 2" xfId="25770"/>
    <cellStyle name="Note 2 10 5 3 4 3" xfId="40222"/>
    <cellStyle name="Note 2 10 5 3 5" xfId="10755"/>
    <cellStyle name="Note 2 10 5 3 5 2" xfId="28190"/>
    <cellStyle name="Note 2 10 5 3 5 3" xfId="42642"/>
    <cellStyle name="Note 2 10 5 3 6" xfId="17762"/>
    <cellStyle name="Note 2 10 5 4" xfId="922"/>
    <cellStyle name="Note 2 10 5 4 2" xfId="3433"/>
    <cellStyle name="Note 2 10 5 4 2 2" xfId="20869"/>
    <cellStyle name="Note 2 10 5 4 2 3" xfId="35321"/>
    <cellStyle name="Note 2 10 5 4 3" xfId="5895"/>
    <cellStyle name="Note 2 10 5 4 3 2" xfId="23330"/>
    <cellStyle name="Note 2 10 5 4 3 3" xfId="37782"/>
    <cellStyle name="Note 2 10 5 4 4" xfId="8336"/>
    <cellStyle name="Note 2 10 5 4 4 2" xfId="25771"/>
    <cellStyle name="Note 2 10 5 4 4 3" xfId="40223"/>
    <cellStyle name="Note 2 10 5 4 5" xfId="10756"/>
    <cellStyle name="Note 2 10 5 4 5 2" xfId="28191"/>
    <cellStyle name="Note 2 10 5 4 5 3" xfId="42643"/>
    <cellStyle name="Note 2 10 5 4 6" xfId="15010"/>
    <cellStyle name="Note 2 10 5 4 6 2" xfId="32445"/>
    <cellStyle name="Note 2 10 5 4 6 3" xfId="46897"/>
    <cellStyle name="Note 2 10 5 4 7" xfId="17763"/>
    <cellStyle name="Note 2 10 5 4 8" xfId="20172"/>
    <cellStyle name="Note 2 10 5 5" xfId="3430"/>
    <cellStyle name="Note 2 10 5 5 2" xfId="13201"/>
    <cellStyle name="Note 2 10 5 5 2 2" xfId="30636"/>
    <cellStyle name="Note 2 10 5 5 2 3" xfId="45088"/>
    <cellStyle name="Note 2 10 5 5 3" xfId="15662"/>
    <cellStyle name="Note 2 10 5 5 3 2" xfId="33097"/>
    <cellStyle name="Note 2 10 5 5 3 3" xfId="47549"/>
    <cellStyle name="Note 2 10 5 5 4" xfId="20866"/>
    <cellStyle name="Note 2 10 5 5 5" xfId="35318"/>
    <cellStyle name="Note 2 10 5 6" xfId="5892"/>
    <cellStyle name="Note 2 10 5 6 2" xfId="23327"/>
    <cellStyle name="Note 2 10 5 6 3" xfId="37779"/>
    <cellStyle name="Note 2 10 5 7" xfId="8333"/>
    <cellStyle name="Note 2 10 5 7 2" xfId="25768"/>
    <cellStyle name="Note 2 10 5 7 3" xfId="40220"/>
    <cellStyle name="Note 2 10 5 8" xfId="10753"/>
    <cellStyle name="Note 2 10 5 8 2" xfId="28188"/>
    <cellStyle name="Note 2 10 5 8 3" xfId="42640"/>
    <cellStyle name="Note 2 10 5 9" xfId="17760"/>
    <cellStyle name="Note 2 10 6" xfId="923"/>
    <cellStyle name="Note 2 10 6 2" xfId="3434"/>
    <cellStyle name="Note 2 10 6 2 2" xfId="13204"/>
    <cellStyle name="Note 2 10 6 2 2 2" xfId="30639"/>
    <cellStyle name="Note 2 10 6 2 2 3" xfId="45091"/>
    <cellStyle name="Note 2 10 6 2 3" xfId="15665"/>
    <cellStyle name="Note 2 10 6 2 3 2" xfId="33100"/>
    <cellStyle name="Note 2 10 6 2 3 3" xfId="47552"/>
    <cellStyle name="Note 2 10 6 2 4" xfId="20870"/>
    <cellStyle name="Note 2 10 6 2 5" xfId="35322"/>
    <cellStyle name="Note 2 10 6 3" xfId="5896"/>
    <cellStyle name="Note 2 10 6 3 2" xfId="23331"/>
    <cellStyle name="Note 2 10 6 3 3" xfId="37783"/>
    <cellStyle name="Note 2 10 6 4" xfId="8337"/>
    <cellStyle name="Note 2 10 6 4 2" xfId="25772"/>
    <cellStyle name="Note 2 10 6 4 3" xfId="40224"/>
    <cellStyle name="Note 2 10 6 5" xfId="10757"/>
    <cellStyle name="Note 2 10 6 5 2" xfId="28192"/>
    <cellStyle name="Note 2 10 6 5 3" xfId="42644"/>
    <cellStyle name="Note 2 10 6 6" xfId="17764"/>
    <cellStyle name="Note 2 10 7" xfId="924"/>
    <cellStyle name="Note 2 10 7 2" xfId="3435"/>
    <cellStyle name="Note 2 10 7 2 2" xfId="13205"/>
    <cellStyle name="Note 2 10 7 2 2 2" xfId="30640"/>
    <cellStyle name="Note 2 10 7 2 2 3" xfId="45092"/>
    <cellStyle name="Note 2 10 7 2 3" xfId="15666"/>
    <cellStyle name="Note 2 10 7 2 3 2" xfId="33101"/>
    <cellStyle name="Note 2 10 7 2 3 3" xfId="47553"/>
    <cellStyle name="Note 2 10 7 2 4" xfId="20871"/>
    <cellStyle name="Note 2 10 7 2 5" xfId="35323"/>
    <cellStyle name="Note 2 10 7 3" xfId="5897"/>
    <cellStyle name="Note 2 10 7 3 2" xfId="23332"/>
    <cellStyle name="Note 2 10 7 3 3" xfId="37784"/>
    <cellStyle name="Note 2 10 7 4" xfId="8338"/>
    <cellStyle name="Note 2 10 7 4 2" xfId="25773"/>
    <cellStyle name="Note 2 10 7 4 3" xfId="40225"/>
    <cellStyle name="Note 2 10 7 5" xfId="10758"/>
    <cellStyle name="Note 2 10 7 5 2" xfId="28193"/>
    <cellStyle name="Note 2 10 7 5 3" xfId="42645"/>
    <cellStyle name="Note 2 10 7 6" xfId="17765"/>
    <cellStyle name="Note 2 10 8" xfId="925"/>
    <cellStyle name="Note 2 10 8 2" xfId="3436"/>
    <cellStyle name="Note 2 10 8 2 2" xfId="20872"/>
    <cellStyle name="Note 2 10 8 2 3" xfId="35324"/>
    <cellStyle name="Note 2 10 8 3" xfId="5898"/>
    <cellStyle name="Note 2 10 8 3 2" xfId="23333"/>
    <cellStyle name="Note 2 10 8 3 3" xfId="37785"/>
    <cellStyle name="Note 2 10 8 4" xfId="8339"/>
    <cellStyle name="Note 2 10 8 4 2" xfId="25774"/>
    <cellStyle name="Note 2 10 8 4 3" xfId="40226"/>
    <cellStyle name="Note 2 10 8 5" xfId="10759"/>
    <cellStyle name="Note 2 10 8 5 2" xfId="28194"/>
    <cellStyle name="Note 2 10 8 5 3" xfId="42646"/>
    <cellStyle name="Note 2 10 8 6" xfId="15011"/>
    <cellStyle name="Note 2 10 8 6 2" xfId="32446"/>
    <cellStyle name="Note 2 10 8 6 3" xfId="46898"/>
    <cellStyle name="Note 2 10 8 7" xfId="17766"/>
    <cellStyle name="Note 2 10 8 8" xfId="20173"/>
    <cellStyle name="Note 2 10 9" xfId="3417"/>
    <cellStyle name="Note 2 10 9 2" xfId="13191"/>
    <cellStyle name="Note 2 10 9 2 2" xfId="30626"/>
    <cellStyle name="Note 2 10 9 2 3" xfId="45078"/>
    <cellStyle name="Note 2 10 9 3" xfId="15652"/>
    <cellStyle name="Note 2 10 9 3 2" xfId="33087"/>
    <cellStyle name="Note 2 10 9 3 3" xfId="47539"/>
    <cellStyle name="Note 2 10 9 4" xfId="20853"/>
    <cellStyle name="Note 2 10 9 5" xfId="35305"/>
    <cellStyle name="Note 2 11" xfId="926"/>
    <cellStyle name="Note 2 11 10" xfId="5899"/>
    <cellStyle name="Note 2 11 10 2" xfId="23334"/>
    <cellStyle name="Note 2 11 10 3" xfId="37786"/>
    <cellStyle name="Note 2 11 11" xfId="8340"/>
    <cellStyle name="Note 2 11 11 2" xfId="25775"/>
    <cellStyle name="Note 2 11 11 3" xfId="40227"/>
    <cellStyle name="Note 2 11 12" xfId="10760"/>
    <cellStyle name="Note 2 11 12 2" xfId="28195"/>
    <cellStyle name="Note 2 11 12 3" xfId="42647"/>
    <cellStyle name="Note 2 11 13" xfId="17767"/>
    <cellStyle name="Note 2 11 2" xfId="927"/>
    <cellStyle name="Note 2 11 2 2" xfId="928"/>
    <cellStyle name="Note 2 11 2 2 2" xfId="3439"/>
    <cellStyle name="Note 2 11 2 2 2 2" xfId="13208"/>
    <cellStyle name="Note 2 11 2 2 2 2 2" xfId="30643"/>
    <cellStyle name="Note 2 11 2 2 2 2 3" xfId="45095"/>
    <cellStyle name="Note 2 11 2 2 2 3" xfId="15669"/>
    <cellStyle name="Note 2 11 2 2 2 3 2" xfId="33104"/>
    <cellStyle name="Note 2 11 2 2 2 3 3" xfId="47556"/>
    <cellStyle name="Note 2 11 2 2 2 4" xfId="20875"/>
    <cellStyle name="Note 2 11 2 2 2 5" xfId="35327"/>
    <cellStyle name="Note 2 11 2 2 3" xfId="5901"/>
    <cellStyle name="Note 2 11 2 2 3 2" xfId="23336"/>
    <cellStyle name="Note 2 11 2 2 3 3" xfId="37788"/>
    <cellStyle name="Note 2 11 2 2 4" xfId="8342"/>
    <cellStyle name="Note 2 11 2 2 4 2" xfId="25777"/>
    <cellStyle name="Note 2 11 2 2 4 3" xfId="40229"/>
    <cellStyle name="Note 2 11 2 2 5" xfId="10762"/>
    <cellStyle name="Note 2 11 2 2 5 2" xfId="28197"/>
    <cellStyle name="Note 2 11 2 2 5 3" xfId="42649"/>
    <cellStyle name="Note 2 11 2 2 6" xfId="17769"/>
    <cellStyle name="Note 2 11 2 3" xfId="929"/>
    <cellStyle name="Note 2 11 2 3 2" xfId="3440"/>
    <cellStyle name="Note 2 11 2 3 2 2" xfId="13209"/>
    <cellStyle name="Note 2 11 2 3 2 2 2" xfId="30644"/>
    <cellStyle name="Note 2 11 2 3 2 2 3" xfId="45096"/>
    <cellStyle name="Note 2 11 2 3 2 3" xfId="15670"/>
    <cellStyle name="Note 2 11 2 3 2 3 2" xfId="33105"/>
    <cellStyle name="Note 2 11 2 3 2 3 3" xfId="47557"/>
    <cellStyle name="Note 2 11 2 3 2 4" xfId="20876"/>
    <cellStyle name="Note 2 11 2 3 2 5" xfId="35328"/>
    <cellStyle name="Note 2 11 2 3 3" xfId="5902"/>
    <cellStyle name="Note 2 11 2 3 3 2" xfId="23337"/>
    <cellStyle name="Note 2 11 2 3 3 3" xfId="37789"/>
    <cellStyle name="Note 2 11 2 3 4" xfId="8343"/>
    <cellStyle name="Note 2 11 2 3 4 2" xfId="25778"/>
    <cellStyle name="Note 2 11 2 3 4 3" xfId="40230"/>
    <cellStyle name="Note 2 11 2 3 5" xfId="10763"/>
    <cellStyle name="Note 2 11 2 3 5 2" xfId="28198"/>
    <cellStyle name="Note 2 11 2 3 5 3" xfId="42650"/>
    <cellStyle name="Note 2 11 2 3 6" xfId="17770"/>
    <cellStyle name="Note 2 11 2 4" xfId="930"/>
    <cellStyle name="Note 2 11 2 4 2" xfId="3441"/>
    <cellStyle name="Note 2 11 2 4 2 2" xfId="20877"/>
    <cellStyle name="Note 2 11 2 4 2 3" xfId="35329"/>
    <cellStyle name="Note 2 11 2 4 3" xfId="5903"/>
    <cellStyle name="Note 2 11 2 4 3 2" xfId="23338"/>
    <cellStyle name="Note 2 11 2 4 3 3" xfId="37790"/>
    <cellStyle name="Note 2 11 2 4 4" xfId="8344"/>
    <cellStyle name="Note 2 11 2 4 4 2" xfId="25779"/>
    <cellStyle name="Note 2 11 2 4 4 3" xfId="40231"/>
    <cellStyle name="Note 2 11 2 4 5" xfId="10764"/>
    <cellStyle name="Note 2 11 2 4 5 2" xfId="28199"/>
    <cellStyle name="Note 2 11 2 4 5 3" xfId="42651"/>
    <cellStyle name="Note 2 11 2 4 6" xfId="15012"/>
    <cellStyle name="Note 2 11 2 4 6 2" xfId="32447"/>
    <cellStyle name="Note 2 11 2 4 6 3" xfId="46899"/>
    <cellStyle name="Note 2 11 2 4 7" xfId="17771"/>
    <cellStyle name="Note 2 11 2 4 8" xfId="20174"/>
    <cellStyle name="Note 2 11 2 5" xfId="3438"/>
    <cellStyle name="Note 2 11 2 5 2" xfId="13207"/>
    <cellStyle name="Note 2 11 2 5 2 2" xfId="30642"/>
    <cellStyle name="Note 2 11 2 5 2 3" xfId="45094"/>
    <cellStyle name="Note 2 11 2 5 3" xfId="15668"/>
    <cellStyle name="Note 2 11 2 5 3 2" xfId="33103"/>
    <cellStyle name="Note 2 11 2 5 3 3" xfId="47555"/>
    <cellStyle name="Note 2 11 2 5 4" xfId="20874"/>
    <cellStyle name="Note 2 11 2 5 5" xfId="35326"/>
    <cellStyle name="Note 2 11 2 6" xfId="5900"/>
    <cellStyle name="Note 2 11 2 6 2" xfId="23335"/>
    <cellStyle name="Note 2 11 2 6 3" xfId="37787"/>
    <cellStyle name="Note 2 11 2 7" xfId="8341"/>
    <cellStyle name="Note 2 11 2 7 2" xfId="25776"/>
    <cellStyle name="Note 2 11 2 7 3" xfId="40228"/>
    <cellStyle name="Note 2 11 2 8" xfId="10761"/>
    <cellStyle name="Note 2 11 2 8 2" xfId="28196"/>
    <cellStyle name="Note 2 11 2 8 3" xfId="42648"/>
    <cellStyle name="Note 2 11 2 9" xfId="17768"/>
    <cellStyle name="Note 2 11 3" xfId="931"/>
    <cellStyle name="Note 2 11 3 2" xfId="932"/>
    <cellStyle name="Note 2 11 3 2 2" xfId="3443"/>
    <cellStyle name="Note 2 11 3 2 2 2" xfId="13211"/>
    <cellStyle name="Note 2 11 3 2 2 2 2" xfId="30646"/>
    <cellStyle name="Note 2 11 3 2 2 2 3" xfId="45098"/>
    <cellStyle name="Note 2 11 3 2 2 3" xfId="15672"/>
    <cellStyle name="Note 2 11 3 2 2 3 2" xfId="33107"/>
    <cellStyle name="Note 2 11 3 2 2 3 3" xfId="47559"/>
    <cellStyle name="Note 2 11 3 2 2 4" xfId="20879"/>
    <cellStyle name="Note 2 11 3 2 2 5" xfId="35331"/>
    <cellStyle name="Note 2 11 3 2 3" xfId="5905"/>
    <cellStyle name="Note 2 11 3 2 3 2" xfId="23340"/>
    <cellStyle name="Note 2 11 3 2 3 3" xfId="37792"/>
    <cellStyle name="Note 2 11 3 2 4" xfId="8346"/>
    <cellStyle name="Note 2 11 3 2 4 2" xfId="25781"/>
    <cellStyle name="Note 2 11 3 2 4 3" xfId="40233"/>
    <cellStyle name="Note 2 11 3 2 5" xfId="10766"/>
    <cellStyle name="Note 2 11 3 2 5 2" xfId="28201"/>
    <cellStyle name="Note 2 11 3 2 5 3" xfId="42653"/>
    <cellStyle name="Note 2 11 3 2 6" xfId="17773"/>
    <cellStyle name="Note 2 11 3 3" xfId="933"/>
    <cellStyle name="Note 2 11 3 3 2" xfId="3444"/>
    <cellStyle name="Note 2 11 3 3 2 2" xfId="13212"/>
    <cellStyle name="Note 2 11 3 3 2 2 2" xfId="30647"/>
    <cellStyle name="Note 2 11 3 3 2 2 3" xfId="45099"/>
    <cellStyle name="Note 2 11 3 3 2 3" xfId="15673"/>
    <cellStyle name="Note 2 11 3 3 2 3 2" xfId="33108"/>
    <cellStyle name="Note 2 11 3 3 2 3 3" xfId="47560"/>
    <cellStyle name="Note 2 11 3 3 2 4" xfId="20880"/>
    <cellStyle name="Note 2 11 3 3 2 5" xfId="35332"/>
    <cellStyle name="Note 2 11 3 3 3" xfId="5906"/>
    <cellStyle name="Note 2 11 3 3 3 2" xfId="23341"/>
    <cellStyle name="Note 2 11 3 3 3 3" xfId="37793"/>
    <cellStyle name="Note 2 11 3 3 4" xfId="8347"/>
    <cellStyle name="Note 2 11 3 3 4 2" xfId="25782"/>
    <cellStyle name="Note 2 11 3 3 4 3" xfId="40234"/>
    <cellStyle name="Note 2 11 3 3 5" xfId="10767"/>
    <cellStyle name="Note 2 11 3 3 5 2" xfId="28202"/>
    <cellStyle name="Note 2 11 3 3 5 3" xfId="42654"/>
    <cellStyle name="Note 2 11 3 3 6" xfId="17774"/>
    <cellStyle name="Note 2 11 3 4" xfId="934"/>
    <cellStyle name="Note 2 11 3 4 2" xfId="3445"/>
    <cellStyle name="Note 2 11 3 4 2 2" xfId="20881"/>
    <cellStyle name="Note 2 11 3 4 2 3" xfId="35333"/>
    <cellStyle name="Note 2 11 3 4 3" xfId="5907"/>
    <cellStyle name="Note 2 11 3 4 3 2" xfId="23342"/>
    <cellStyle name="Note 2 11 3 4 3 3" xfId="37794"/>
    <cellStyle name="Note 2 11 3 4 4" xfId="8348"/>
    <cellStyle name="Note 2 11 3 4 4 2" xfId="25783"/>
    <cellStyle name="Note 2 11 3 4 4 3" xfId="40235"/>
    <cellStyle name="Note 2 11 3 4 5" xfId="10768"/>
    <cellStyle name="Note 2 11 3 4 5 2" xfId="28203"/>
    <cellStyle name="Note 2 11 3 4 5 3" xfId="42655"/>
    <cellStyle name="Note 2 11 3 4 6" xfId="15013"/>
    <cellStyle name="Note 2 11 3 4 6 2" xfId="32448"/>
    <cellStyle name="Note 2 11 3 4 6 3" xfId="46900"/>
    <cellStyle name="Note 2 11 3 4 7" xfId="17775"/>
    <cellStyle name="Note 2 11 3 4 8" xfId="20175"/>
    <cellStyle name="Note 2 11 3 5" xfId="3442"/>
    <cellStyle name="Note 2 11 3 5 2" xfId="13210"/>
    <cellStyle name="Note 2 11 3 5 2 2" xfId="30645"/>
    <cellStyle name="Note 2 11 3 5 2 3" xfId="45097"/>
    <cellStyle name="Note 2 11 3 5 3" xfId="15671"/>
    <cellStyle name="Note 2 11 3 5 3 2" xfId="33106"/>
    <cellStyle name="Note 2 11 3 5 3 3" xfId="47558"/>
    <cellStyle name="Note 2 11 3 5 4" xfId="20878"/>
    <cellStyle name="Note 2 11 3 5 5" xfId="35330"/>
    <cellStyle name="Note 2 11 3 6" xfId="5904"/>
    <cellStyle name="Note 2 11 3 6 2" xfId="23339"/>
    <cellStyle name="Note 2 11 3 6 3" xfId="37791"/>
    <cellStyle name="Note 2 11 3 7" xfId="8345"/>
    <cellStyle name="Note 2 11 3 7 2" xfId="25780"/>
    <cellStyle name="Note 2 11 3 7 3" xfId="40232"/>
    <cellStyle name="Note 2 11 3 8" xfId="10765"/>
    <cellStyle name="Note 2 11 3 8 2" xfId="28200"/>
    <cellStyle name="Note 2 11 3 8 3" xfId="42652"/>
    <cellStyle name="Note 2 11 3 9" xfId="17772"/>
    <cellStyle name="Note 2 11 4" xfId="935"/>
    <cellStyle name="Note 2 11 4 2" xfId="936"/>
    <cellStyle name="Note 2 11 4 2 2" xfId="3447"/>
    <cellStyle name="Note 2 11 4 2 2 2" xfId="13214"/>
    <cellStyle name="Note 2 11 4 2 2 2 2" xfId="30649"/>
    <cellStyle name="Note 2 11 4 2 2 2 3" xfId="45101"/>
    <cellStyle name="Note 2 11 4 2 2 3" xfId="15675"/>
    <cellStyle name="Note 2 11 4 2 2 3 2" xfId="33110"/>
    <cellStyle name="Note 2 11 4 2 2 3 3" xfId="47562"/>
    <cellStyle name="Note 2 11 4 2 2 4" xfId="20883"/>
    <cellStyle name="Note 2 11 4 2 2 5" xfId="35335"/>
    <cellStyle name="Note 2 11 4 2 3" xfId="5909"/>
    <cellStyle name="Note 2 11 4 2 3 2" xfId="23344"/>
    <cellStyle name="Note 2 11 4 2 3 3" xfId="37796"/>
    <cellStyle name="Note 2 11 4 2 4" xfId="8350"/>
    <cellStyle name="Note 2 11 4 2 4 2" xfId="25785"/>
    <cellStyle name="Note 2 11 4 2 4 3" xfId="40237"/>
    <cellStyle name="Note 2 11 4 2 5" xfId="10770"/>
    <cellStyle name="Note 2 11 4 2 5 2" xfId="28205"/>
    <cellStyle name="Note 2 11 4 2 5 3" xfId="42657"/>
    <cellStyle name="Note 2 11 4 2 6" xfId="17777"/>
    <cellStyle name="Note 2 11 4 3" xfId="937"/>
    <cellStyle name="Note 2 11 4 3 2" xfId="3448"/>
    <cellStyle name="Note 2 11 4 3 2 2" xfId="13215"/>
    <cellStyle name="Note 2 11 4 3 2 2 2" xfId="30650"/>
    <cellStyle name="Note 2 11 4 3 2 2 3" xfId="45102"/>
    <cellStyle name="Note 2 11 4 3 2 3" xfId="15676"/>
    <cellStyle name="Note 2 11 4 3 2 3 2" xfId="33111"/>
    <cellStyle name="Note 2 11 4 3 2 3 3" xfId="47563"/>
    <cellStyle name="Note 2 11 4 3 2 4" xfId="20884"/>
    <cellStyle name="Note 2 11 4 3 2 5" xfId="35336"/>
    <cellStyle name="Note 2 11 4 3 3" xfId="5910"/>
    <cellStyle name="Note 2 11 4 3 3 2" xfId="23345"/>
    <cellStyle name="Note 2 11 4 3 3 3" xfId="37797"/>
    <cellStyle name="Note 2 11 4 3 4" xfId="8351"/>
    <cellStyle name="Note 2 11 4 3 4 2" xfId="25786"/>
    <cellStyle name="Note 2 11 4 3 4 3" xfId="40238"/>
    <cellStyle name="Note 2 11 4 3 5" xfId="10771"/>
    <cellStyle name="Note 2 11 4 3 5 2" xfId="28206"/>
    <cellStyle name="Note 2 11 4 3 5 3" xfId="42658"/>
    <cellStyle name="Note 2 11 4 3 6" xfId="17778"/>
    <cellStyle name="Note 2 11 4 4" xfId="938"/>
    <cellStyle name="Note 2 11 4 4 2" xfId="3449"/>
    <cellStyle name="Note 2 11 4 4 2 2" xfId="20885"/>
    <cellStyle name="Note 2 11 4 4 2 3" xfId="35337"/>
    <cellStyle name="Note 2 11 4 4 3" xfId="5911"/>
    <cellStyle name="Note 2 11 4 4 3 2" xfId="23346"/>
    <cellStyle name="Note 2 11 4 4 3 3" xfId="37798"/>
    <cellStyle name="Note 2 11 4 4 4" xfId="8352"/>
    <cellStyle name="Note 2 11 4 4 4 2" xfId="25787"/>
    <cellStyle name="Note 2 11 4 4 4 3" xfId="40239"/>
    <cellStyle name="Note 2 11 4 4 5" xfId="10772"/>
    <cellStyle name="Note 2 11 4 4 5 2" xfId="28207"/>
    <cellStyle name="Note 2 11 4 4 5 3" xfId="42659"/>
    <cellStyle name="Note 2 11 4 4 6" xfId="15014"/>
    <cellStyle name="Note 2 11 4 4 6 2" xfId="32449"/>
    <cellStyle name="Note 2 11 4 4 6 3" xfId="46901"/>
    <cellStyle name="Note 2 11 4 4 7" xfId="17779"/>
    <cellStyle name="Note 2 11 4 4 8" xfId="20176"/>
    <cellStyle name="Note 2 11 4 5" xfId="3446"/>
    <cellStyle name="Note 2 11 4 5 2" xfId="13213"/>
    <cellStyle name="Note 2 11 4 5 2 2" xfId="30648"/>
    <cellStyle name="Note 2 11 4 5 2 3" xfId="45100"/>
    <cellStyle name="Note 2 11 4 5 3" xfId="15674"/>
    <cellStyle name="Note 2 11 4 5 3 2" xfId="33109"/>
    <cellStyle name="Note 2 11 4 5 3 3" xfId="47561"/>
    <cellStyle name="Note 2 11 4 5 4" xfId="20882"/>
    <cellStyle name="Note 2 11 4 5 5" xfId="35334"/>
    <cellStyle name="Note 2 11 4 6" xfId="5908"/>
    <cellStyle name="Note 2 11 4 6 2" xfId="23343"/>
    <cellStyle name="Note 2 11 4 6 3" xfId="37795"/>
    <cellStyle name="Note 2 11 4 7" xfId="8349"/>
    <cellStyle name="Note 2 11 4 7 2" xfId="25784"/>
    <cellStyle name="Note 2 11 4 7 3" xfId="40236"/>
    <cellStyle name="Note 2 11 4 8" xfId="10769"/>
    <cellStyle name="Note 2 11 4 8 2" xfId="28204"/>
    <cellStyle name="Note 2 11 4 8 3" xfId="42656"/>
    <cellStyle name="Note 2 11 4 9" xfId="17776"/>
    <cellStyle name="Note 2 11 5" xfId="939"/>
    <cellStyle name="Note 2 11 5 2" xfId="940"/>
    <cellStyle name="Note 2 11 5 2 2" xfId="3451"/>
    <cellStyle name="Note 2 11 5 2 2 2" xfId="13217"/>
    <cellStyle name="Note 2 11 5 2 2 2 2" xfId="30652"/>
    <cellStyle name="Note 2 11 5 2 2 2 3" xfId="45104"/>
    <cellStyle name="Note 2 11 5 2 2 3" xfId="15678"/>
    <cellStyle name="Note 2 11 5 2 2 3 2" xfId="33113"/>
    <cellStyle name="Note 2 11 5 2 2 3 3" xfId="47565"/>
    <cellStyle name="Note 2 11 5 2 2 4" xfId="20887"/>
    <cellStyle name="Note 2 11 5 2 2 5" xfId="35339"/>
    <cellStyle name="Note 2 11 5 2 3" xfId="5913"/>
    <cellStyle name="Note 2 11 5 2 3 2" xfId="23348"/>
    <cellStyle name="Note 2 11 5 2 3 3" xfId="37800"/>
    <cellStyle name="Note 2 11 5 2 4" xfId="8354"/>
    <cellStyle name="Note 2 11 5 2 4 2" xfId="25789"/>
    <cellStyle name="Note 2 11 5 2 4 3" xfId="40241"/>
    <cellStyle name="Note 2 11 5 2 5" xfId="10774"/>
    <cellStyle name="Note 2 11 5 2 5 2" xfId="28209"/>
    <cellStyle name="Note 2 11 5 2 5 3" xfId="42661"/>
    <cellStyle name="Note 2 11 5 2 6" xfId="17781"/>
    <cellStyle name="Note 2 11 5 3" xfId="941"/>
    <cellStyle name="Note 2 11 5 3 2" xfId="3452"/>
    <cellStyle name="Note 2 11 5 3 2 2" xfId="13218"/>
    <cellStyle name="Note 2 11 5 3 2 2 2" xfId="30653"/>
    <cellStyle name="Note 2 11 5 3 2 2 3" xfId="45105"/>
    <cellStyle name="Note 2 11 5 3 2 3" xfId="15679"/>
    <cellStyle name="Note 2 11 5 3 2 3 2" xfId="33114"/>
    <cellStyle name="Note 2 11 5 3 2 3 3" xfId="47566"/>
    <cellStyle name="Note 2 11 5 3 2 4" xfId="20888"/>
    <cellStyle name="Note 2 11 5 3 2 5" xfId="35340"/>
    <cellStyle name="Note 2 11 5 3 3" xfId="5914"/>
    <cellStyle name="Note 2 11 5 3 3 2" xfId="23349"/>
    <cellStyle name="Note 2 11 5 3 3 3" xfId="37801"/>
    <cellStyle name="Note 2 11 5 3 4" xfId="8355"/>
    <cellStyle name="Note 2 11 5 3 4 2" xfId="25790"/>
    <cellStyle name="Note 2 11 5 3 4 3" xfId="40242"/>
    <cellStyle name="Note 2 11 5 3 5" xfId="10775"/>
    <cellStyle name="Note 2 11 5 3 5 2" xfId="28210"/>
    <cellStyle name="Note 2 11 5 3 5 3" xfId="42662"/>
    <cellStyle name="Note 2 11 5 3 6" xfId="17782"/>
    <cellStyle name="Note 2 11 5 4" xfId="942"/>
    <cellStyle name="Note 2 11 5 4 2" xfId="3453"/>
    <cellStyle name="Note 2 11 5 4 2 2" xfId="20889"/>
    <cellStyle name="Note 2 11 5 4 2 3" xfId="35341"/>
    <cellStyle name="Note 2 11 5 4 3" xfId="5915"/>
    <cellStyle name="Note 2 11 5 4 3 2" xfId="23350"/>
    <cellStyle name="Note 2 11 5 4 3 3" xfId="37802"/>
    <cellStyle name="Note 2 11 5 4 4" xfId="8356"/>
    <cellStyle name="Note 2 11 5 4 4 2" xfId="25791"/>
    <cellStyle name="Note 2 11 5 4 4 3" xfId="40243"/>
    <cellStyle name="Note 2 11 5 4 5" xfId="10776"/>
    <cellStyle name="Note 2 11 5 4 5 2" xfId="28211"/>
    <cellStyle name="Note 2 11 5 4 5 3" xfId="42663"/>
    <cellStyle name="Note 2 11 5 4 6" xfId="15015"/>
    <cellStyle name="Note 2 11 5 4 6 2" xfId="32450"/>
    <cellStyle name="Note 2 11 5 4 6 3" xfId="46902"/>
    <cellStyle name="Note 2 11 5 4 7" xfId="17783"/>
    <cellStyle name="Note 2 11 5 4 8" xfId="20177"/>
    <cellStyle name="Note 2 11 5 5" xfId="3450"/>
    <cellStyle name="Note 2 11 5 5 2" xfId="13216"/>
    <cellStyle name="Note 2 11 5 5 2 2" xfId="30651"/>
    <cellStyle name="Note 2 11 5 5 2 3" xfId="45103"/>
    <cellStyle name="Note 2 11 5 5 3" xfId="15677"/>
    <cellStyle name="Note 2 11 5 5 3 2" xfId="33112"/>
    <cellStyle name="Note 2 11 5 5 3 3" xfId="47564"/>
    <cellStyle name="Note 2 11 5 5 4" xfId="20886"/>
    <cellStyle name="Note 2 11 5 5 5" xfId="35338"/>
    <cellStyle name="Note 2 11 5 6" xfId="5912"/>
    <cellStyle name="Note 2 11 5 6 2" xfId="23347"/>
    <cellStyle name="Note 2 11 5 6 3" xfId="37799"/>
    <cellStyle name="Note 2 11 5 7" xfId="8353"/>
    <cellStyle name="Note 2 11 5 7 2" xfId="25788"/>
    <cellStyle name="Note 2 11 5 7 3" xfId="40240"/>
    <cellStyle name="Note 2 11 5 8" xfId="10773"/>
    <cellStyle name="Note 2 11 5 8 2" xfId="28208"/>
    <cellStyle name="Note 2 11 5 8 3" xfId="42660"/>
    <cellStyle name="Note 2 11 5 9" xfId="17780"/>
    <cellStyle name="Note 2 11 6" xfId="943"/>
    <cellStyle name="Note 2 11 6 2" xfId="3454"/>
    <cellStyle name="Note 2 11 6 2 2" xfId="13219"/>
    <cellStyle name="Note 2 11 6 2 2 2" xfId="30654"/>
    <cellStyle name="Note 2 11 6 2 2 3" xfId="45106"/>
    <cellStyle name="Note 2 11 6 2 3" xfId="15680"/>
    <cellStyle name="Note 2 11 6 2 3 2" xfId="33115"/>
    <cellStyle name="Note 2 11 6 2 3 3" xfId="47567"/>
    <cellStyle name="Note 2 11 6 2 4" xfId="20890"/>
    <cellStyle name="Note 2 11 6 2 5" xfId="35342"/>
    <cellStyle name="Note 2 11 6 3" xfId="5916"/>
    <cellStyle name="Note 2 11 6 3 2" xfId="23351"/>
    <cellStyle name="Note 2 11 6 3 3" xfId="37803"/>
    <cellStyle name="Note 2 11 6 4" xfId="8357"/>
    <cellStyle name="Note 2 11 6 4 2" xfId="25792"/>
    <cellStyle name="Note 2 11 6 4 3" xfId="40244"/>
    <cellStyle name="Note 2 11 6 5" xfId="10777"/>
    <cellStyle name="Note 2 11 6 5 2" xfId="28212"/>
    <cellStyle name="Note 2 11 6 5 3" xfId="42664"/>
    <cellStyle name="Note 2 11 6 6" xfId="17784"/>
    <cellStyle name="Note 2 11 7" xfId="944"/>
    <cellStyle name="Note 2 11 7 2" xfId="3455"/>
    <cellStyle name="Note 2 11 7 2 2" xfId="13220"/>
    <cellStyle name="Note 2 11 7 2 2 2" xfId="30655"/>
    <cellStyle name="Note 2 11 7 2 2 3" xfId="45107"/>
    <cellStyle name="Note 2 11 7 2 3" xfId="15681"/>
    <cellStyle name="Note 2 11 7 2 3 2" xfId="33116"/>
    <cellStyle name="Note 2 11 7 2 3 3" xfId="47568"/>
    <cellStyle name="Note 2 11 7 2 4" xfId="20891"/>
    <cellStyle name="Note 2 11 7 2 5" xfId="35343"/>
    <cellStyle name="Note 2 11 7 3" xfId="5917"/>
    <cellStyle name="Note 2 11 7 3 2" xfId="23352"/>
    <cellStyle name="Note 2 11 7 3 3" xfId="37804"/>
    <cellStyle name="Note 2 11 7 4" xfId="8358"/>
    <cellStyle name="Note 2 11 7 4 2" xfId="25793"/>
    <cellStyle name="Note 2 11 7 4 3" xfId="40245"/>
    <cellStyle name="Note 2 11 7 5" xfId="10778"/>
    <cellStyle name="Note 2 11 7 5 2" xfId="28213"/>
    <cellStyle name="Note 2 11 7 5 3" xfId="42665"/>
    <cellStyle name="Note 2 11 7 6" xfId="17785"/>
    <cellStyle name="Note 2 11 8" xfId="945"/>
    <cellStyle name="Note 2 11 8 2" xfId="3456"/>
    <cellStyle name="Note 2 11 8 2 2" xfId="20892"/>
    <cellStyle name="Note 2 11 8 2 3" xfId="35344"/>
    <cellStyle name="Note 2 11 8 3" xfId="5918"/>
    <cellStyle name="Note 2 11 8 3 2" xfId="23353"/>
    <cellStyle name="Note 2 11 8 3 3" xfId="37805"/>
    <cellStyle name="Note 2 11 8 4" xfId="8359"/>
    <cellStyle name="Note 2 11 8 4 2" xfId="25794"/>
    <cellStyle name="Note 2 11 8 4 3" xfId="40246"/>
    <cellStyle name="Note 2 11 8 5" xfId="10779"/>
    <cellStyle name="Note 2 11 8 5 2" xfId="28214"/>
    <cellStyle name="Note 2 11 8 5 3" xfId="42666"/>
    <cellStyle name="Note 2 11 8 6" xfId="15016"/>
    <cellStyle name="Note 2 11 8 6 2" xfId="32451"/>
    <cellStyle name="Note 2 11 8 6 3" xfId="46903"/>
    <cellStyle name="Note 2 11 8 7" xfId="17786"/>
    <cellStyle name="Note 2 11 8 8" xfId="20178"/>
    <cellStyle name="Note 2 11 9" xfId="3437"/>
    <cellStyle name="Note 2 11 9 2" xfId="13206"/>
    <cellStyle name="Note 2 11 9 2 2" xfId="30641"/>
    <cellStyle name="Note 2 11 9 2 3" xfId="45093"/>
    <cellStyle name="Note 2 11 9 3" xfId="15667"/>
    <cellStyle name="Note 2 11 9 3 2" xfId="33102"/>
    <cellStyle name="Note 2 11 9 3 3" xfId="47554"/>
    <cellStyle name="Note 2 11 9 4" xfId="20873"/>
    <cellStyle name="Note 2 11 9 5" xfId="35325"/>
    <cellStyle name="Note 2 12" xfId="946"/>
    <cellStyle name="Note 2 12 10" xfId="5919"/>
    <cellStyle name="Note 2 12 10 2" xfId="23354"/>
    <cellStyle name="Note 2 12 10 3" xfId="37806"/>
    <cellStyle name="Note 2 12 11" xfId="8360"/>
    <cellStyle name="Note 2 12 11 2" xfId="25795"/>
    <cellStyle name="Note 2 12 11 3" xfId="40247"/>
    <cellStyle name="Note 2 12 12" xfId="10780"/>
    <cellStyle name="Note 2 12 12 2" xfId="28215"/>
    <cellStyle name="Note 2 12 12 3" xfId="42667"/>
    <cellStyle name="Note 2 12 13" xfId="17787"/>
    <cellStyle name="Note 2 12 2" xfId="947"/>
    <cellStyle name="Note 2 12 2 2" xfId="948"/>
    <cellStyle name="Note 2 12 2 2 2" xfId="3459"/>
    <cellStyle name="Note 2 12 2 2 2 2" xfId="13223"/>
    <cellStyle name="Note 2 12 2 2 2 2 2" xfId="30658"/>
    <cellStyle name="Note 2 12 2 2 2 2 3" xfId="45110"/>
    <cellStyle name="Note 2 12 2 2 2 3" xfId="15684"/>
    <cellStyle name="Note 2 12 2 2 2 3 2" xfId="33119"/>
    <cellStyle name="Note 2 12 2 2 2 3 3" xfId="47571"/>
    <cellStyle name="Note 2 12 2 2 2 4" xfId="20895"/>
    <cellStyle name="Note 2 12 2 2 2 5" xfId="35347"/>
    <cellStyle name="Note 2 12 2 2 3" xfId="5921"/>
    <cellStyle name="Note 2 12 2 2 3 2" xfId="23356"/>
    <cellStyle name="Note 2 12 2 2 3 3" xfId="37808"/>
    <cellStyle name="Note 2 12 2 2 4" xfId="8362"/>
    <cellStyle name="Note 2 12 2 2 4 2" xfId="25797"/>
    <cellStyle name="Note 2 12 2 2 4 3" xfId="40249"/>
    <cellStyle name="Note 2 12 2 2 5" xfId="10782"/>
    <cellStyle name="Note 2 12 2 2 5 2" xfId="28217"/>
    <cellStyle name="Note 2 12 2 2 5 3" xfId="42669"/>
    <cellStyle name="Note 2 12 2 2 6" xfId="17789"/>
    <cellStyle name="Note 2 12 2 3" xfId="949"/>
    <cellStyle name="Note 2 12 2 3 2" xfId="3460"/>
    <cellStyle name="Note 2 12 2 3 2 2" xfId="13224"/>
    <cellStyle name="Note 2 12 2 3 2 2 2" xfId="30659"/>
    <cellStyle name="Note 2 12 2 3 2 2 3" xfId="45111"/>
    <cellStyle name="Note 2 12 2 3 2 3" xfId="15685"/>
    <cellStyle name="Note 2 12 2 3 2 3 2" xfId="33120"/>
    <cellStyle name="Note 2 12 2 3 2 3 3" xfId="47572"/>
    <cellStyle name="Note 2 12 2 3 2 4" xfId="20896"/>
    <cellStyle name="Note 2 12 2 3 2 5" xfId="35348"/>
    <cellStyle name="Note 2 12 2 3 3" xfId="5922"/>
    <cellStyle name="Note 2 12 2 3 3 2" xfId="23357"/>
    <cellStyle name="Note 2 12 2 3 3 3" xfId="37809"/>
    <cellStyle name="Note 2 12 2 3 4" xfId="8363"/>
    <cellStyle name="Note 2 12 2 3 4 2" xfId="25798"/>
    <cellStyle name="Note 2 12 2 3 4 3" xfId="40250"/>
    <cellStyle name="Note 2 12 2 3 5" xfId="10783"/>
    <cellStyle name="Note 2 12 2 3 5 2" xfId="28218"/>
    <cellStyle name="Note 2 12 2 3 5 3" xfId="42670"/>
    <cellStyle name="Note 2 12 2 3 6" xfId="17790"/>
    <cellStyle name="Note 2 12 2 4" xfId="950"/>
    <cellStyle name="Note 2 12 2 4 2" xfId="3461"/>
    <cellStyle name="Note 2 12 2 4 2 2" xfId="20897"/>
    <cellStyle name="Note 2 12 2 4 2 3" xfId="35349"/>
    <cellStyle name="Note 2 12 2 4 3" xfId="5923"/>
    <cellStyle name="Note 2 12 2 4 3 2" xfId="23358"/>
    <cellStyle name="Note 2 12 2 4 3 3" xfId="37810"/>
    <cellStyle name="Note 2 12 2 4 4" xfId="8364"/>
    <cellStyle name="Note 2 12 2 4 4 2" xfId="25799"/>
    <cellStyle name="Note 2 12 2 4 4 3" xfId="40251"/>
    <cellStyle name="Note 2 12 2 4 5" xfId="10784"/>
    <cellStyle name="Note 2 12 2 4 5 2" xfId="28219"/>
    <cellStyle name="Note 2 12 2 4 5 3" xfId="42671"/>
    <cellStyle name="Note 2 12 2 4 6" xfId="15017"/>
    <cellStyle name="Note 2 12 2 4 6 2" xfId="32452"/>
    <cellStyle name="Note 2 12 2 4 6 3" xfId="46904"/>
    <cellStyle name="Note 2 12 2 4 7" xfId="17791"/>
    <cellStyle name="Note 2 12 2 4 8" xfId="20179"/>
    <cellStyle name="Note 2 12 2 5" xfId="3458"/>
    <cellStyle name="Note 2 12 2 5 2" xfId="13222"/>
    <cellStyle name="Note 2 12 2 5 2 2" xfId="30657"/>
    <cellStyle name="Note 2 12 2 5 2 3" xfId="45109"/>
    <cellStyle name="Note 2 12 2 5 3" xfId="15683"/>
    <cellStyle name="Note 2 12 2 5 3 2" xfId="33118"/>
    <cellStyle name="Note 2 12 2 5 3 3" xfId="47570"/>
    <cellStyle name="Note 2 12 2 5 4" xfId="20894"/>
    <cellStyle name="Note 2 12 2 5 5" xfId="35346"/>
    <cellStyle name="Note 2 12 2 6" xfId="5920"/>
    <cellStyle name="Note 2 12 2 6 2" xfId="23355"/>
    <cellStyle name="Note 2 12 2 6 3" xfId="37807"/>
    <cellStyle name="Note 2 12 2 7" xfId="8361"/>
    <cellStyle name="Note 2 12 2 7 2" xfId="25796"/>
    <cellStyle name="Note 2 12 2 7 3" xfId="40248"/>
    <cellStyle name="Note 2 12 2 8" xfId="10781"/>
    <cellStyle name="Note 2 12 2 8 2" xfId="28216"/>
    <cellStyle name="Note 2 12 2 8 3" xfId="42668"/>
    <cellStyle name="Note 2 12 2 9" xfId="17788"/>
    <cellStyle name="Note 2 12 3" xfId="951"/>
    <cellStyle name="Note 2 12 3 2" xfId="952"/>
    <cellStyle name="Note 2 12 3 2 2" xfId="3463"/>
    <cellStyle name="Note 2 12 3 2 2 2" xfId="13226"/>
    <cellStyle name="Note 2 12 3 2 2 2 2" xfId="30661"/>
    <cellStyle name="Note 2 12 3 2 2 2 3" xfId="45113"/>
    <cellStyle name="Note 2 12 3 2 2 3" xfId="15687"/>
    <cellStyle name="Note 2 12 3 2 2 3 2" xfId="33122"/>
    <cellStyle name="Note 2 12 3 2 2 3 3" xfId="47574"/>
    <cellStyle name="Note 2 12 3 2 2 4" xfId="20899"/>
    <cellStyle name="Note 2 12 3 2 2 5" xfId="35351"/>
    <cellStyle name="Note 2 12 3 2 3" xfId="5925"/>
    <cellStyle name="Note 2 12 3 2 3 2" xfId="23360"/>
    <cellStyle name="Note 2 12 3 2 3 3" xfId="37812"/>
    <cellStyle name="Note 2 12 3 2 4" xfId="8366"/>
    <cellStyle name="Note 2 12 3 2 4 2" xfId="25801"/>
    <cellStyle name="Note 2 12 3 2 4 3" xfId="40253"/>
    <cellStyle name="Note 2 12 3 2 5" xfId="10786"/>
    <cellStyle name="Note 2 12 3 2 5 2" xfId="28221"/>
    <cellStyle name="Note 2 12 3 2 5 3" xfId="42673"/>
    <cellStyle name="Note 2 12 3 2 6" xfId="17793"/>
    <cellStyle name="Note 2 12 3 3" xfId="953"/>
    <cellStyle name="Note 2 12 3 3 2" xfId="3464"/>
    <cellStyle name="Note 2 12 3 3 2 2" xfId="13227"/>
    <cellStyle name="Note 2 12 3 3 2 2 2" xfId="30662"/>
    <cellStyle name="Note 2 12 3 3 2 2 3" xfId="45114"/>
    <cellStyle name="Note 2 12 3 3 2 3" xfId="15688"/>
    <cellStyle name="Note 2 12 3 3 2 3 2" xfId="33123"/>
    <cellStyle name="Note 2 12 3 3 2 3 3" xfId="47575"/>
    <cellStyle name="Note 2 12 3 3 2 4" xfId="20900"/>
    <cellStyle name="Note 2 12 3 3 2 5" xfId="35352"/>
    <cellStyle name="Note 2 12 3 3 3" xfId="5926"/>
    <cellStyle name="Note 2 12 3 3 3 2" xfId="23361"/>
    <cellStyle name="Note 2 12 3 3 3 3" xfId="37813"/>
    <cellStyle name="Note 2 12 3 3 4" xfId="8367"/>
    <cellStyle name="Note 2 12 3 3 4 2" xfId="25802"/>
    <cellStyle name="Note 2 12 3 3 4 3" xfId="40254"/>
    <cellStyle name="Note 2 12 3 3 5" xfId="10787"/>
    <cellStyle name="Note 2 12 3 3 5 2" xfId="28222"/>
    <cellStyle name="Note 2 12 3 3 5 3" xfId="42674"/>
    <cellStyle name="Note 2 12 3 3 6" xfId="17794"/>
    <cellStyle name="Note 2 12 3 4" xfId="954"/>
    <cellStyle name="Note 2 12 3 4 2" xfId="3465"/>
    <cellStyle name="Note 2 12 3 4 2 2" xfId="20901"/>
    <cellStyle name="Note 2 12 3 4 2 3" xfId="35353"/>
    <cellStyle name="Note 2 12 3 4 3" xfId="5927"/>
    <cellStyle name="Note 2 12 3 4 3 2" xfId="23362"/>
    <cellStyle name="Note 2 12 3 4 3 3" xfId="37814"/>
    <cellStyle name="Note 2 12 3 4 4" xfId="8368"/>
    <cellStyle name="Note 2 12 3 4 4 2" xfId="25803"/>
    <cellStyle name="Note 2 12 3 4 4 3" xfId="40255"/>
    <cellStyle name="Note 2 12 3 4 5" xfId="10788"/>
    <cellStyle name="Note 2 12 3 4 5 2" xfId="28223"/>
    <cellStyle name="Note 2 12 3 4 5 3" xfId="42675"/>
    <cellStyle name="Note 2 12 3 4 6" xfId="15018"/>
    <cellStyle name="Note 2 12 3 4 6 2" xfId="32453"/>
    <cellStyle name="Note 2 12 3 4 6 3" xfId="46905"/>
    <cellStyle name="Note 2 12 3 4 7" xfId="17795"/>
    <cellStyle name="Note 2 12 3 4 8" xfId="20180"/>
    <cellStyle name="Note 2 12 3 5" xfId="3462"/>
    <cellStyle name="Note 2 12 3 5 2" xfId="13225"/>
    <cellStyle name="Note 2 12 3 5 2 2" xfId="30660"/>
    <cellStyle name="Note 2 12 3 5 2 3" xfId="45112"/>
    <cellStyle name="Note 2 12 3 5 3" xfId="15686"/>
    <cellStyle name="Note 2 12 3 5 3 2" xfId="33121"/>
    <cellStyle name="Note 2 12 3 5 3 3" xfId="47573"/>
    <cellStyle name="Note 2 12 3 5 4" xfId="20898"/>
    <cellStyle name="Note 2 12 3 5 5" xfId="35350"/>
    <cellStyle name="Note 2 12 3 6" xfId="5924"/>
    <cellStyle name="Note 2 12 3 6 2" xfId="23359"/>
    <cellStyle name="Note 2 12 3 6 3" xfId="37811"/>
    <cellStyle name="Note 2 12 3 7" xfId="8365"/>
    <cellStyle name="Note 2 12 3 7 2" xfId="25800"/>
    <cellStyle name="Note 2 12 3 7 3" xfId="40252"/>
    <cellStyle name="Note 2 12 3 8" xfId="10785"/>
    <cellStyle name="Note 2 12 3 8 2" xfId="28220"/>
    <cellStyle name="Note 2 12 3 8 3" xfId="42672"/>
    <cellStyle name="Note 2 12 3 9" xfId="17792"/>
    <cellStyle name="Note 2 12 4" xfId="955"/>
    <cellStyle name="Note 2 12 4 2" xfId="956"/>
    <cellStyle name="Note 2 12 4 2 2" xfId="3467"/>
    <cellStyle name="Note 2 12 4 2 2 2" xfId="13229"/>
    <cellStyle name="Note 2 12 4 2 2 2 2" xfId="30664"/>
    <cellStyle name="Note 2 12 4 2 2 2 3" xfId="45116"/>
    <cellStyle name="Note 2 12 4 2 2 3" xfId="15690"/>
    <cellStyle name="Note 2 12 4 2 2 3 2" xfId="33125"/>
    <cellStyle name="Note 2 12 4 2 2 3 3" xfId="47577"/>
    <cellStyle name="Note 2 12 4 2 2 4" xfId="20903"/>
    <cellStyle name="Note 2 12 4 2 2 5" xfId="35355"/>
    <cellStyle name="Note 2 12 4 2 3" xfId="5929"/>
    <cellStyle name="Note 2 12 4 2 3 2" xfId="23364"/>
    <cellStyle name="Note 2 12 4 2 3 3" xfId="37816"/>
    <cellStyle name="Note 2 12 4 2 4" xfId="8370"/>
    <cellStyle name="Note 2 12 4 2 4 2" xfId="25805"/>
    <cellStyle name="Note 2 12 4 2 4 3" xfId="40257"/>
    <cellStyle name="Note 2 12 4 2 5" xfId="10790"/>
    <cellStyle name="Note 2 12 4 2 5 2" xfId="28225"/>
    <cellStyle name="Note 2 12 4 2 5 3" xfId="42677"/>
    <cellStyle name="Note 2 12 4 2 6" xfId="17797"/>
    <cellStyle name="Note 2 12 4 3" xfId="957"/>
    <cellStyle name="Note 2 12 4 3 2" xfId="3468"/>
    <cellStyle name="Note 2 12 4 3 2 2" xfId="13230"/>
    <cellStyle name="Note 2 12 4 3 2 2 2" xfId="30665"/>
    <cellStyle name="Note 2 12 4 3 2 2 3" xfId="45117"/>
    <cellStyle name="Note 2 12 4 3 2 3" xfId="15691"/>
    <cellStyle name="Note 2 12 4 3 2 3 2" xfId="33126"/>
    <cellStyle name="Note 2 12 4 3 2 3 3" xfId="47578"/>
    <cellStyle name="Note 2 12 4 3 2 4" xfId="20904"/>
    <cellStyle name="Note 2 12 4 3 2 5" xfId="35356"/>
    <cellStyle name="Note 2 12 4 3 3" xfId="5930"/>
    <cellStyle name="Note 2 12 4 3 3 2" xfId="23365"/>
    <cellStyle name="Note 2 12 4 3 3 3" xfId="37817"/>
    <cellStyle name="Note 2 12 4 3 4" xfId="8371"/>
    <cellStyle name="Note 2 12 4 3 4 2" xfId="25806"/>
    <cellStyle name="Note 2 12 4 3 4 3" xfId="40258"/>
    <cellStyle name="Note 2 12 4 3 5" xfId="10791"/>
    <cellStyle name="Note 2 12 4 3 5 2" xfId="28226"/>
    <cellStyle name="Note 2 12 4 3 5 3" xfId="42678"/>
    <cellStyle name="Note 2 12 4 3 6" xfId="17798"/>
    <cellStyle name="Note 2 12 4 4" xfId="958"/>
    <cellStyle name="Note 2 12 4 4 2" xfId="3469"/>
    <cellStyle name="Note 2 12 4 4 2 2" xfId="20905"/>
    <cellStyle name="Note 2 12 4 4 2 3" xfId="35357"/>
    <cellStyle name="Note 2 12 4 4 3" xfId="5931"/>
    <cellStyle name="Note 2 12 4 4 3 2" xfId="23366"/>
    <cellStyle name="Note 2 12 4 4 3 3" xfId="37818"/>
    <cellStyle name="Note 2 12 4 4 4" xfId="8372"/>
    <cellStyle name="Note 2 12 4 4 4 2" xfId="25807"/>
    <cellStyle name="Note 2 12 4 4 4 3" xfId="40259"/>
    <cellStyle name="Note 2 12 4 4 5" xfId="10792"/>
    <cellStyle name="Note 2 12 4 4 5 2" xfId="28227"/>
    <cellStyle name="Note 2 12 4 4 5 3" xfId="42679"/>
    <cellStyle name="Note 2 12 4 4 6" xfId="15019"/>
    <cellStyle name="Note 2 12 4 4 6 2" xfId="32454"/>
    <cellStyle name="Note 2 12 4 4 6 3" xfId="46906"/>
    <cellStyle name="Note 2 12 4 4 7" xfId="17799"/>
    <cellStyle name="Note 2 12 4 4 8" xfId="20181"/>
    <cellStyle name="Note 2 12 4 5" xfId="3466"/>
    <cellStyle name="Note 2 12 4 5 2" xfId="13228"/>
    <cellStyle name="Note 2 12 4 5 2 2" xfId="30663"/>
    <cellStyle name="Note 2 12 4 5 2 3" xfId="45115"/>
    <cellStyle name="Note 2 12 4 5 3" xfId="15689"/>
    <cellStyle name="Note 2 12 4 5 3 2" xfId="33124"/>
    <cellStyle name="Note 2 12 4 5 3 3" xfId="47576"/>
    <cellStyle name="Note 2 12 4 5 4" xfId="20902"/>
    <cellStyle name="Note 2 12 4 5 5" xfId="35354"/>
    <cellStyle name="Note 2 12 4 6" xfId="5928"/>
    <cellStyle name="Note 2 12 4 6 2" xfId="23363"/>
    <cellStyle name="Note 2 12 4 6 3" xfId="37815"/>
    <cellStyle name="Note 2 12 4 7" xfId="8369"/>
    <cellStyle name="Note 2 12 4 7 2" xfId="25804"/>
    <cellStyle name="Note 2 12 4 7 3" xfId="40256"/>
    <cellStyle name="Note 2 12 4 8" xfId="10789"/>
    <cellStyle name="Note 2 12 4 8 2" xfId="28224"/>
    <cellStyle name="Note 2 12 4 8 3" xfId="42676"/>
    <cellStyle name="Note 2 12 4 9" xfId="17796"/>
    <cellStyle name="Note 2 12 5" xfId="959"/>
    <cellStyle name="Note 2 12 5 2" xfId="960"/>
    <cellStyle name="Note 2 12 5 2 2" xfId="3471"/>
    <cellStyle name="Note 2 12 5 2 2 2" xfId="13232"/>
    <cellStyle name="Note 2 12 5 2 2 2 2" xfId="30667"/>
    <cellStyle name="Note 2 12 5 2 2 2 3" xfId="45119"/>
    <cellStyle name="Note 2 12 5 2 2 3" xfId="15693"/>
    <cellStyle name="Note 2 12 5 2 2 3 2" xfId="33128"/>
    <cellStyle name="Note 2 12 5 2 2 3 3" xfId="47580"/>
    <cellStyle name="Note 2 12 5 2 2 4" xfId="20907"/>
    <cellStyle name="Note 2 12 5 2 2 5" xfId="35359"/>
    <cellStyle name="Note 2 12 5 2 3" xfId="5933"/>
    <cellStyle name="Note 2 12 5 2 3 2" xfId="23368"/>
    <cellStyle name="Note 2 12 5 2 3 3" xfId="37820"/>
    <cellStyle name="Note 2 12 5 2 4" xfId="8374"/>
    <cellStyle name="Note 2 12 5 2 4 2" xfId="25809"/>
    <cellStyle name="Note 2 12 5 2 4 3" xfId="40261"/>
    <cellStyle name="Note 2 12 5 2 5" xfId="10794"/>
    <cellStyle name="Note 2 12 5 2 5 2" xfId="28229"/>
    <cellStyle name="Note 2 12 5 2 5 3" xfId="42681"/>
    <cellStyle name="Note 2 12 5 2 6" xfId="17801"/>
    <cellStyle name="Note 2 12 5 3" xfId="961"/>
    <cellStyle name="Note 2 12 5 3 2" xfId="3472"/>
    <cellStyle name="Note 2 12 5 3 2 2" xfId="13233"/>
    <cellStyle name="Note 2 12 5 3 2 2 2" xfId="30668"/>
    <cellStyle name="Note 2 12 5 3 2 2 3" xfId="45120"/>
    <cellStyle name="Note 2 12 5 3 2 3" xfId="15694"/>
    <cellStyle name="Note 2 12 5 3 2 3 2" xfId="33129"/>
    <cellStyle name="Note 2 12 5 3 2 3 3" xfId="47581"/>
    <cellStyle name="Note 2 12 5 3 2 4" xfId="20908"/>
    <cellStyle name="Note 2 12 5 3 2 5" xfId="35360"/>
    <cellStyle name="Note 2 12 5 3 3" xfId="5934"/>
    <cellStyle name="Note 2 12 5 3 3 2" xfId="23369"/>
    <cellStyle name="Note 2 12 5 3 3 3" xfId="37821"/>
    <cellStyle name="Note 2 12 5 3 4" xfId="8375"/>
    <cellStyle name="Note 2 12 5 3 4 2" xfId="25810"/>
    <cellStyle name="Note 2 12 5 3 4 3" xfId="40262"/>
    <cellStyle name="Note 2 12 5 3 5" xfId="10795"/>
    <cellStyle name="Note 2 12 5 3 5 2" xfId="28230"/>
    <cellStyle name="Note 2 12 5 3 5 3" xfId="42682"/>
    <cellStyle name="Note 2 12 5 3 6" xfId="17802"/>
    <cellStyle name="Note 2 12 5 4" xfId="962"/>
    <cellStyle name="Note 2 12 5 4 2" xfId="3473"/>
    <cellStyle name="Note 2 12 5 4 2 2" xfId="20909"/>
    <cellStyle name="Note 2 12 5 4 2 3" xfId="35361"/>
    <cellStyle name="Note 2 12 5 4 3" xfId="5935"/>
    <cellStyle name="Note 2 12 5 4 3 2" xfId="23370"/>
    <cellStyle name="Note 2 12 5 4 3 3" xfId="37822"/>
    <cellStyle name="Note 2 12 5 4 4" xfId="8376"/>
    <cellStyle name="Note 2 12 5 4 4 2" xfId="25811"/>
    <cellStyle name="Note 2 12 5 4 4 3" xfId="40263"/>
    <cellStyle name="Note 2 12 5 4 5" xfId="10796"/>
    <cellStyle name="Note 2 12 5 4 5 2" xfId="28231"/>
    <cellStyle name="Note 2 12 5 4 5 3" xfId="42683"/>
    <cellStyle name="Note 2 12 5 4 6" xfId="15020"/>
    <cellStyle name="Note 2 12 5 4 6 2" xfId="32455"/>
    <cellStyle name="Note 2 12 5 4 6 3" xfId="46907"/>
    <cellStyle name="Note 2 12 5 4 7" xfId="17803"/>
    <cellStyle name="Note 2 12 5 4 8" xfId="20182"/>
    <cellStyle name="Note 2 12 5 5" xfId="3470"/>
    <cellStyle name="Note 2 12 5 5 2" xfId="13231"/>
    <cellStyle name="Note 2 12 5 5 2 2" xfId="30666"/>
    <cellStyle name="Note 2 12 5 5 2 3" xfId="45118"/>
    <cellStyle name="Note 2 12 5 5 3" xfId="15692"/>
    <cellStyle name="Note 2 12 5 5 3 2" xfId="33127"/>
    <cellStyle name="Note 2 12 5 5 3 3" xfId="47579"/>
    <cellStyle name="Note 2 12 5 5 4" xfId="20906"/>
    <cellStyle name="Note 2 12 5 5 5" xfId="35358"/>
    <cellStyle name="Note 2 12 5 6" xfId="5932"/>
    <cellStyle name="Note 2 12 5 6 2" xfId="23367"/>
    <cellStyle name="Note 2 12 5 6 3" xfId="37819"/>
    <cellStyle name="Note 2 12 5 7" xfId="8373"/>
    <cellStyle name="Note 2 12 5 7 2" xfId="25808"/>
    <cellStyle name="Note 2 12 5 7 3" xfId="40260"/>
    <cellStyle name="Note 2 12 5 8" xfId="10793"/>
    <cellStyle name="Note 2 12 5 8 2" xfId="28228"/>
    <cellStyle name="Note 2 12 5 8 3" xfId="42680"/>
    <cellStyle name="Note 2 12 5 9" xfId="17800"/>
    <cellStyle name="Note 2 12 6" xfId="963"/>
    <cellStyle name="Note 2 12 6 2" xfId="3474"/>
    <cellStyle name="Note 2 12 6 2 2" xfId="13234"/>
    <cellStyle name="Note 2 12 6 2 2 2" xfId="30669"/>
    <cellStyle name="Note 2 12 6 2 2 3" xfId="45121"/>
    <cellStyle name="Note 2 12 6 2 3" xfId="15695"/>
    <cellStyle name="Note 2 12 6 2 3 2" xfId="33130"/>
    <cellStyle name="Note 2 12 6 2 3 3" xfId="47582"/>
    <cellStyle name="Note 2 12 6 2 4" xfId="20910"/>
    <cellStyle name="Note 2 12 6 2 5" xfId="35362"/>
    <cellStyle name="Note 2 12 6 3" xfId="5936"/>
    <cellStyle name="Note 2 12 6 3 2" xfId="23371"/>
    <cellStyle name="Note 2 12 6 3 3" xfId="37823"/>
    <cellStyle name="Note 2 12 6 4" xfId="8377"/>
    <cellStyle name="Note 2 12 6 4 2" xfId="25812"/>
    <cellStyle name="Note 2 12 6 4 3" xfId="40264"/>
    <cellStyle name="Note 2 12 6 5" xfId="10797"/>
    <cellStyle name="Note 2 12 6 5 2" xfId="28232"/>
    <cellStyle name="Note 2 12 6 5 3" xfId="42684"/>
    <cellStyle name="Note 2 12 6 6" xfId="17804"/>
    <cellStyle name="Note 2 12 7" xfId="964"/>
    <cellStyle name="Note 2 12 7 2" xfId="3475"/>
    <cellStyle name="Note 2 12 7 2 2" xfId="13235"/>
    <cellStyle name="Note 2 12 7 2 2 2" xfId="30670"/>
    <cellStyle name="Note 2 12 7 2 2 3" xfId="45122"/>
    <cellStyle name="Note 2 12 7 2 3" xfId="15696"/>
    <cellStyle name="Note 2 12 7 2 3 2" xfId="33131"/>
    <cellStyle name="Note 2 12 7 2 3 3" xfId="47583"/>
    <cellStyle name="Note 2 12 7 2 4" xfId="20911"/>
    <cellStyle name="Note 2 12 7 2 5" xfId="35363"/>
    <cellStyle name="Note 2 12 7 3" xfId="5937"/>
    <cellStyle name="Note 2 12 7 3 2" xfId="23372"/>
    <cellStyle name="Note 2 12 7 3 3" xfId="37824"/>
    <cellStyle name="Note 2 12 7 4" xfId="8378"/>
    <cellStyle name="Note 2 12 7 4 2" xfId="25813"/>
    <cellStyle name="Note 2 12 7 4 3" xfId="40265"/>
    <cellStyle name="Note 2 12 7 5" xfId="10798"/>
    <cellStyle name="Note 2 12 7 5 2" xfId="28233"/>
    <cellStyle name="Note 2 12 7 5 3" xfId="42685"/>
    <cellStyle name="Note 2 12 7 6" xfId="17805"/>
    <cellStyle name="Note 2 12 8" xfId="965"/>
    <cellStyle name="Note 2 12 8 2" xfId="3476"/>
    <cellStyle name="Note 2 12 8 2 2" xfId="20912"/>
    <cellStyle name="Note 2 12 8 2 3" xfId="35364"/>
    <cellStyle name="Note 2 12 8 3" xfId="5938"/>
    <cellStyle name="Note 2 12 8 3 2" xfId="23373"/>
    <cellStyle name="Note 2 12 8 3 3" xfId="37825"/>
    <cellStyle name="Note 2 12 8 4" xfId="8379"/>
    <cellStyle name="Note 2 12 8 4 2" xfId="25814"/>
    <cellStyle name="Note 2 12 8 4 3" xfId="40266"/>
    <cellStyle name="Note 2 12 8 5" xfId="10799"/>
    <cellStyle name="Note 2 12 8 5 2" xfId="28234"/>
    <cellStyle name="Note 2 12 8 5 3" xfId="42686"/>
    <cellStyle name="Note 2 12 8 6" xfId="15021"/>
    <cellStyle name="Note 2 12 8 6 2" xfId="32456"/>
    <cellStyle name="Note 2 12 8 6 3" xfId="46908"/>
    <cellStyle name="Note 2 12 8 7" xfId="17806"/>
    <cellStyle name="Note 2 12 8 8" xfId="20183"/>
    <cellStyle name="Note 2 12 9" xfId="3457"/>
    <cellStyle name="Note 2 12 9 2" xfId="13221"/>
    <cellStyle name="Note 2 12 9 2 2" xfId="30656"/>
    <cellStyle name="Note 2 12 9 2 3" xfId="45108"/>
    <cellStyle name="Note 2 12 9 3" xfId="15682"/>
    <cellStyle name="Note 2 12 9 3 2" xfId="33117"/>
    <cellStyle name="Note 2 12 9 3 3" xfId="47569"/>
    <cellStyle name="Note 2 12 9 4" xfId="20893"/>
    <cellStyle name="Note 2 12 9 5" xfId="35345"/>
    <cellStyle name="Note 2 13" xfId="966"/>
    <cellStyle name="Note 2 13 10" xfId="5939"/>
    <cellStyle name="Note 2 13 10 2" xfId="23374"/>
    <cellStyle name="Note 2 13 10 3" xfId="37826"/>
    <cellStyle name="Note 2 13 11" xfId="8380"/>
    <cellStyle name="Note 2 13 11 2" xfId="25815"/>
    <cellStyle name="Note 2 13 11 3" xfId="40267"/>
    <cellStyle name="Note 2 13 12" xfId="10800"/>
    <cellStyle name="Note 2 13 12 2" xfId="28235"/>
    <cellStyle name="Note 2 13 12 3" xfId="42687"/>
    <cellStyle name="Note 2 13 13" xfId="17807"/>
    <cellStyle name="Note 2 13 2" xfId="967"/>
    <cellStyle name="Note 2 13 2 2" xfId="968"/>
    <cellStyle name="Note 2 13 2 2 2" xfId="3479"/>
    <cellStyle name="Note 2 13 2 2 2 2" xfId="13238"/>
    <cellStyle name="Note 2 13 2 2 2 2 2" xfId="30673"/>
    <cellStyle name="Note 2 13 2 2 2 2 3" xfId="45125"/>
    <cellStyle name="Note 2 13 2 2 2 3" xfId="15699"/>
    <cellStyle name="Note 2 13 2 2 2 3 2" xfId="33134"/>
    <cellStyle name="Note 2 13 2 2 2 3 3" xfId="47586"/>
    <cellStyle name="Note 2 13 2 2 2 4" xfId="20915"/>
    <cellStyle name="Note 2 13 2 2 2 5" xfId="35367"/>
    <cellStyle name="Note 2 13 2 2 3" xfId="5941"/>
    <cellStyle name="Note 2 13 2 2 3 2" xfId="23376"/>
    <cellStyle name="Note 2 13 2 2 3 3" xfId="37828"/>
    <cellStyle name="Note 2 13 2 2 4" xfId="8382"/>
    <cellStyle name="Note 2 13 2 2 4 2" xfId="25817"/>
    <cellStyle name="Note 2 13 2 2 4 3" xfId="40269"/>
    <cellStyle name="Note 2 13 2 2 5" xfId="10802"/>
    <cellStyle name="Note 2 13 2 2 5 2" xfId="28237"/>
    <cellStyle name="Note 2 13 2 2 5 3" xfId="42689"/>
    <cellStyle name="Note 2 13 2 2 6" xfId="17809"/>
    <cellStyle name="Note 2 13 2 3" xfId="969"/>
    <cellStyle name="Note 2 13 2 3 2" xfId="3480"/>
    <cellStyle name="Note 2 13 2 3 2 2" xfId="13239"/>
    <cellStyle name="Note 2 13 2 3 2 2 2" xfId="30674"/>
    <cellStyle name="Note 2 13 2 3 2 2 3" xfId="45126"/>
    <cellStyle name="Note 2 13 2 3 2 3" xfId="15700"/>
    <cellStyle name="Note 2 13 2 3 2 3 2" xfId="33135"/>
    <cellStyle name="Note 2 13 2 3 2 3 3" xfId="47587"/>
    <cellStyle name="Note 2 13 2 3 2 4" xfId="20916"/>
    <cellStyle name="Note 2 13 2 3 2 5" xfId="35368"/>
    <cellStyle name="Note 2 13 2 3 3" xfId="5942"/>
    <cellStyle name="Note 2 13 2 3 3 2" xfId="23377"/>
    <cellStyle name="Note 2 13 2 3 3 3" xfId="37829"/>
    <cellStyle name="Note 2 13 2 3 4" xfId="8383"/>
    <cellStyle name="Note 2 13 2 3 4 2" xfId="25818"/>
    <cellStyle name="Note 2 13 2 3 4 3" xfId="40270"/>
    <cellStyle name="Note 2 13 2 3 5" xfId="10803"/>
    <cellStyle name="Note 2 13 2 3 5 2" xfId="28238"/>
    <cellStyle name="Note 2 13 2 3 5 3" xfId="42690"/>
    <cellStyle name="Note 2 13 2 3 6" xfId="17810"/>
    <cellStyle name="Note 2 13 2 4" xfId="970"/>
    <cellStyle name="Note 2 13 2 4 2" xfId="3481"/>
    <cellStyle name="Note 2 13 2 4 2 2" xfId="20917"/>
    <cellStyle name="Note 2 13 2 4 2 3" xfId="35369"/>
    <cellStyle name="Note 2 13 2 4 3" xfId="5943"/>
    <cellStyle name="Note 2 13 2 4 3 2" xfId="23378"/>
    <cellStyle name="Note 2 13 2 4 3 3" xfId="37830"/>
    <cellStyle name="Note 2 13 2 4 4" xfId="8384"/>
    <cellStyle name="Note 2 13 2 4 4 2" xfId="25819"/>
    <cellStyle name="Note 2 13 2 4 4 3" xfId="40271"/>
    <cellStyle name="Note 2 13 2 4 5" xfId="10804"/>
    <cellStyle name="Note 2 13 2 4 5 2" xfId="28239"/>
    <cellStyle name="Note 2 13 2 4 5 3" xfId="42691"/>
    <cellStyle name="Note 2 13 2 4 6" xfId="15022"/>
    <cellStyle name="Note 2 13 2 4 6 2" xfId="32457"/>
    <cellStyle name="Note 2 13 2 4 6 3" xfId="46909"/>
    <cellStyle name="Note 2 13 2 4 7" xfId="17811"/>
    <cellStyle name="Note 2 13 2 4 8" xfId="20184"/>
    <cellStyle name="Note 2 13 2 5" xfId="3478"/>
    <cellStyle name="Note 2 13 2 5 2" xfId="13237"/>
    <cellStyle name="Note 2 13 2 5 2 2" xfId="30672"/>
    <cellStyle name="Note 2 13 2 5 2 3" xfId="45124"/>
    <cellStyle name="Note 2 13 2 5 3" xfId="15698"/>
    <cellStyle name="Note 2 13 2 5 3 2" xfId="33133"/>
    <cellStyle name="Note 2 13 2 5 3 3" xfId="47585"/>
    <cellStyle name="Note 2 13 2 5 4" xfId="20914"/>
    <cellStyle name="Note 2 13 2 5 5" xfId="35366"/>
    <cellStyle name="Note 2 13 2 6" xfId="5940"/>
    <cellStyle name="Note 2 13 2 6 2" xfId="23375"/>
    <cellStyle name="Note 2 13 2 6 3" xfId="37827"/>
    <cellStyle name="Note 2 13 2 7" xfId="8381"/>
    <cellStyle name="Note 2 13 2 7 2" xfId="25816"/>
    <cellStyle name="Note 2 13 2 7 3" xfId="40268"/>
    <cellStyle name="Note 2 13 2 8" xfId="10801"/>
    <cellStyle name="Note 2 13 2 8 2" xfId="28236"/>
    <cellStyle name="Note 2 13 2 8 3" xfId="42688"/>
    <cellStyle name="Note 2 13 2 9" xfId="17808"/>
    <cellStyle name="Note 2 13 3" xfId="971"/>
    <cellStyle name="Note 2 13 3 2" xfId="972"/>
    <cellStyle name="Note 2 13 3 2 2" xfId="3483"/>
    <cellStyle name="Note 2 13 3 2 2 2" xfId="13241"/>
    <cellStyle name="Note 2 13 3 2 2 2 2" xfId="30676"/>
    <cellStyle name="Note 2 13 3 2 2 2 3" xfId="45128"/>
    <cellStyle name="Note 2 13 3 2 2 3" xfId="15702"/>
    <cellStyle name="Note 2 13 3 2 2 3 2" xfId="33137"/>
    <cellStyle name="Note 2 13 3 2 2 3 3" xfId="47589"/>
    <cellStyle name="Note 2 13 3 2 2 4" xfId="20919"/>
    <cellStyle name="Note 2 13 3 2 2 5" xfId="35371"/>
    <cellStyle name="Note 2 13 3 2 3" xfId="5945"/>
    <cellStyle name="Note 2 13 3 2 3 2" xfId="23380"/>
    <cellStyle name="Note 2 13 3 2 3 3" xfId="37832"/>
    <cellStyle name="Note 2 13 3 2 4" xfId="8386"/>
    <cellStyle name="Note 2 13 3 2 4 2" xfId="25821"/>
    <cellStyle name="Note 2 13 3 2 4 3" xfId="40273"/>
    <cellStyle name="Note 2 13 3 2 5" xfId="10806"/>
    <cellStyle name="Note 2 13 3 2 5 2" xfId="28241"/>
    <cellStyle name="Note 2 13 3 2 5 3" xfId="42693"/>
    <cellStyle name="Note 2 13 3 2 6" xfId="17813"/>
    <cellStyle name="Note 2 13 3 3" xfId="973"/>
    <cellStyle name="Note 2 13 3 3 2" xfId="3484"/>
    <cellStyle name="Note 2 13 3 3 2 2" xfId="13242"/>
    <cellStyle name="Note 2 13 3 3 2 2 2" xfId="30677"/>
    <cellStyle name="Note 2 13 3 3 2 2 3" xfId="45129"/>
    <cellStyle name="Note 2 13 3 3 2 3" xfId="15703"/>
    <cellStyle name="Note 2 13 3 3 2 3 2" xfId="33138"/>
    <cellStyle name="Note 2 13 3 3 2 3 3" xfId="47590"/>
    <cellStyle name="Note 2 13 3 3 2 4" xfId="20920"/>
    <cellStyle name="Note 2 13 3 3 2 5" xfId="35372"/>
    <cellStyle name="Note 2 13 3 3 3" xfId="5946"/>
    <cellStyle name="Note 2 13 3 3 3 2" xfId="23381"/>
    <cellStyle name="Note 2 13 3 3 3 3" xfId="37833"/>
    <cellStyle name="Note 2 13 3 3 4" xfId="8387"/>
    <cellStyle name="Note 2 13 3 3 4 2" xfId="25822"/>
    <cellStyle name="Note 2 13 3 3 4 3" xfId="40274"/>
    <cellStyle name="Note 2 13 3 3 5" xfId="10807"/>
    <cellStyle name="Note 2 13 3 3 5 2" xfId="28242"/>
    <cellStyle name="Note 2 13 3 3 5 3" xfId="42694"/>
    <cellStyle name="Note 2 13 3 3 6" xfId="17814"/>
    <cellStyle name="Note 2 13 3 4" xfId="974"/>
    <cellStyle name="Note 2 13 3 4 2" xfId="3485"/>
    <cellStyle name="Note 2 13 3 4 2 2" xfId="20921"/>
    <cellStyle name="Note 2 13 3 4 2 3" xfId="35373"/>
    <cellStyle name="Note 2 13 3 4 3" xfId="5947"/>
    <cellStyle name="Note 2 13 3 4 3 2" xfId="23382"/>
    <cellStyle name="Note 2 13 3 4 3 3" xfId="37834"/>
    <cellStyle name="Note 2 13 3 4 4" xfId="8388"/>
    <cellStyle name="Note 2 13 3 4 4 2" xfId="25823"/>
    <cellStyle name="Note 2 13 3 4 4 3" xfId="40275"/>
    <cellStyle name="Note 2 13 3 4 5" xfId="10808"/>
    <cellStyle name="Note 2 13 3 4 5 2" xfId="28243"/>
    <cellStyle name="Note 2 13 3 4 5 3" xfId="42695"/>
    <cellStyle name="Note 2 13 3 4 6" xfId="15023"/>
    <cellStyle name="Note 2 13 3 4 6 2" xfId="32458"/>
    <cellStyle name="Note 2 13 3 4 6 3" xfId="46910"/>
    <cellStyle name="Note 2 13 3 4 7" xfId="17815"/>
    <cellStyle name="Note 2 13 3 4 8" xfId="20185"/>
    <cellStyle name="Note 2 13 3 5" xfId="3482"/>
    <cellStyle name="Note 2 13 3 5 2" xfId="13240"/>
    <cellStyle name="Note 2 13 3 5 2 2" xfId="30675"/>
    <cellStyle name="Note 2 13 3 5 2 3" xfId="45127"/>
    <cellStyle name="Note 2 13 3 5 3" xfId="15701"/>
    <cellStyle name="Note 2 13 3 5 3 2" xfId="33136"/>
    <cellStyle name="Note 2 13 3 5 3 3" xfId="47588"/>
    <cellStyle name="Note 2 13 3 5 4" xfId="20918"/>
    <cellStyle name="Note 2 13 3 5 5" xfId="35370"/>
    <cellStyle name="Note 2 13 3 6" xfId="5944"/>
    <cellStyle name="Note 2 13 3 6 2" xfId="23379"/>
    <cellStyle name="Note 2 13 3 6 3" xfId="37831"/>
    <cellStyle name="Note 2 13 3 7" xfId="8385"/>
    <cellStyle name="Note 2 13 3 7 2" xfId="25820"/>
    <cellStyle name="Note 2 13 3 7 3" xfId="40272"/>
    <cellStyle name="Note 2 13 3 8" xfId="10805"/>
    <cellStyle name="Note 2 13 3 8 2" xfId="28240"/>
    <cellStyle name="Note 2 13 3 8 3" xfId="42692"/>
    <cellStyle name="Note 2 13 3 9" xfId="17812"/>
    <cellStyle name="Note 2 13 4" xfId="975"/>
    <cellStyle name="Note 2 13 4 2" xfId="976"/>
    <cellStyle name="Note 2 13 4 2 2" xfId="3487"/>
    <cellStyle name="Note 2 13 4 2 2 2" xfId="13244"/>
    <cellStyle name="Note 2 13 4 2 2 2 2" xfId="30679"/>
    <cellStyle name="Note 2 13 4 2 2 2 3" xfId="45131"/>
    <cellStyle name="Note 2 13 4 2 2 3" xfId="15705"/>
    <cellStyle name="Note 2 13 4 2 2 3 2" xfId="33140"/>
    <cellStyle name="Note 2 13 4 2 2 3 3" xfId="47592"/>
    <cellStyle name="Note 2 13 4 2 2 4" xfId="20923"/>
    <cellStyle name="Note 2 13 4 2 2 5" xfId="35375"/>
    <cellStyle name="Note 2 13 4 2 3" xfId="5949"/>
    <cellStyle name="Note 2 13 4 2 3 2" xfId="23384"/>
    <cellStyle name="Note 2 13 4 2 3 3" xfId="37836"/>
    <cellStyle name="Note 2 13 4 2 4" xfId="8390"/>
    <cellStyle name="Note 2 13 4 2 4 2" xfId="25825"/>
    <cellStyle name="Note 2 13 4 2 4 3" xfId="40277"/>
    <cellStyle name="Note 2 13 4 2 5" xfId="10810"/>
    <cellStyle name="Note 2 13 4 2 5 2" xfId="28245"/>
    <cellStyle name="Note 2 13 4 2 5 3" xfId="42697"/>
    <cellStyle name="Note 2 13 4 2 6" xfId="17817"/>
    <cellStyle name="Note 2 13 4 3" xfId="977"/>
    <cellStyle name="Note 2 13 4 3 2" xfId="3488"/>
    <cellStyle name="Note 2 13 4 3 2 2" xfId="13245"/>
    <cellStyle name="Note 2 13 4 3 2 2 2" xfId="30680"/>
    <cellStyle name="Note 2 13 4 3 2 2 3" xfId="45132"/>
    <cellStyle name="Note 2 13 4 3 2 3" xfId="15706"/>
    <cellStyle name="Note 2 13 4 3 2 3 2" xfId="33141"/>
    <cellStyle name="Note 2 13 4 3 2 3 3" xfId="47593"/>
    <cellStyle name="Note 2 13 4 3 2 4" xfId="20924"/>
    <cellStyle name="Note 2 13 4 3 2 5" xfId="35376"/>
    <cellStyle name="Note 2 13 4 3 3" xfId="5950"/>
    <cellStyle name="Note 2 13 4 3 3 2" xfId="23385"/>
    <cellStyle name="Note 2 13 4 3 3 3" xfId="37837"/>
    <cellStyle name="Note 2 13 4 3 4" xfId="8391"/>
    <cellStyle name="Note 2 13 4 3 4 2" xfId="25826"/>
    <cellStyle name="Note 2 13 4 3 4 3" xfId="40278"/>
    <cellStyle name="Note 2 13 4 3 5" xfId="10811"/>
    <cellStyle name="Note 2 13 4 3 5 2" xfId="28246"/>
    <cellStyle name="Note 2 13 4 3 5 3" xfId="42698"/>
    <cellStyle name="Note 2 13 4 3 6" xfId="17818"/>
    <cellStyle name="Note 2 13 4 4" xfId="978"/>
    <cellStyle name="Note 2 13 4 4 2" xfId="3489"/>
    <cellStyle name="Note 2 13 4 4 2 2" xfId="20925"/>
    <cellStyle name="Note 2 13 4 4 2 3" xfId="35377"/>
    <cellStyle name="Note 2 13 4 4 3" xfId="5951"/>
    <cellStyle name="Note 2 13 4 4 3 2" xfId="23386"/>
    <cellStyle name="Note 2 13 4 4 3 3" xfId="37838"/>
    <cellStyle name="Note 2 13 4 4 4" xfId="8392"/>
    <cellStyle name="Note 2 13 4 4 4 2" xfId="25827"/>
    <cellStyle name="Note 2 13 4 4 4 3" xfId="40279"/>
    <cellStyle name="Note 2 13 4 4 5" xfId="10812"/>
    <cellStyle name="Note 2 13 4 4 5 2" xfId="28247"/>
    <cellStyle name="Note 2 13 4 4 5 3" xfId="42699"/>
    <cellStyle name="Note 2 13 4 4 6" xfId="15024"/>
    <cellStyle name="Note 2 13 4 4 6 2" xfId="32459"/>
    <cellStyle name="Note 2 13 4 4 6 3" xfId="46911"/>
    <cellStyle name="Note 2 13 4 4 7" xfId="17819"/>
    <cellStyle name="Note 2 13 4 4 8" xfId="20186"/>
    <cellStyle name="Note 2 13 4 5" xfId="3486"/>
    <cellStyle name="Note 2 13 4 5 2" xfId="13243"/>
    <cellStyle name="Note 2 13 4 5 2 2" xfId="30678"/>
    <cellStyle name="Note 2 13 4 5 2 3" xfId="45130"/>
    <cellStyle name="Note 2 13 4 5 3" xfId="15704"/>
    <cellStyle name="Note 2 13 4 5 3 2" xfId="33139"/>
    <cellStyle name="Note 2 13 4 5 3 3" xfId="47591"/>
    <cellStyle name="Note 2 13 4 5 4" xfId="20922"/>
    <cellStyle name="Note 2 13 4 5 5" xfId="35374"/>
    <cellStyle name="Note 2 13 4 6" xfId="5948"/>
    <cellStyle name="Note 2 13 4 6 2" xfId="23383"/>
    <cellStyle name="Note 2 13 4 6 3" xfId="37835"/>
    <cellStyle name="Note 2 13 4 7" xfId="8389"/>
    <cellStyle name="Note 2 13 4 7 2" xfId="25824"/>
    <cellStyle name="Note 2 13 4 7 3" xfId="40276"/>
    <cellStyle name="Note 2 13 4 8" xfId="10809"/>
    <cellStyle name="Note 2 13 4 8 2" xfId="28244"/>
    <cellStyle name="Note 2 13 4 8 3" xfId="42696"/>
    <cellStyle name="Note 2 13 4 9" xfId="17816"/>
    <cellStyle name="Note 2 13 5" xfId="979"/>
    <cellStyle name="Note 2 13 5 2" xfId="980"/>
    <cellStyle name="Note 2 13 5 2 2" xfId="3491"/>
    <cellStyle name="Note 2 13 5 2 2 2" xfId="13247"/>
    <cellStyle name="Note 2 13 5 2 2 2 2" xfId="30682"/>
    <cellStyle name="Note 2 13 5 2 2 2 3" xfId="45134"/>
    <cellStyle name="Note 2 13 5 2 2 3" xfId="15708"/>
    <cellStyle name="Note 2 13 5 2 2 3 2" xfId="33143"/>
    <cellStyle name="Note 2 13 5 2 2 3 3" xfId="47595"/>
    <cellStyle name="Note 2 13 5 2 2 4" xfId="20927"/>
    <cellStyle name="Note 2 13 5 2 2 5" xfId="35379"/>
    <cellStyle name="Note 2 13 5 2 3" xfId="5953"/>
    <cellStyle name="Note 2 13 5 2 3 2" xfId="23388"/>
    <cellStyle name="Note 2 13 5 2 3 3" xfId="37840"/>
    <cellStyle name="Note 2 13 5 2 4" xfId="8394"/>
    <cellStyle name="Note 2 13 5 2 4 2" xfId="25829"/>
    <cellStyle name="Note 2 13 5 2 4 3" xfId="40281"/>
    <cellStyle name="Note 2 13 5 2 5" xfId="10814"/>
    <cellStyle name="Note 2 13 5 2 5 2" xfId="28249"/>
    <cellStyle name="Note 2 13 5 2 5 3" xfId="42701"/>
    <cellStyle name="Note 2 13 5 2 6" xfId="17821"/>
    <cellStyle name="Note 2 13 5 3" xfId="981"/>
    <cellStyle name="Note 2 13 5 3 2" xfId="3492"/>
    <cellStyle name="Note 2 13 5 3 2 2" xfId="13248"/>
    <cellStyle name="Note 2 13 5 3 2 2 2" xfId="30683"/>
    <cellStyle name="Note 2 13 5 3 2 2 3" xfId="45135"/>
    <cellStyle name="Note 2 13 5 3 2 3" xfId="15709"/>
    <cellStyle name="Note 2 13 5 3 2 3 2" xfId="33144"/>
    <cellStyle name="Note 2 13 5 3 2 3 3" xfId="47596"/>
    <cellStyle name="Note 2 13 5 3 2 4" xfId="20928"/>
    <cellStyle name="Note 2 13 5 3 2 5" xfId="35380"/>
    <cellStyle name="Note 2 13 5 3 3" xfId="5954"/>
    <cellStyle name="Note 2 13 5 3 3 2" xfId="23389"/>
    <cellStyle name="Note 2 13 5 3 3 3" xfId="37841"/>
    <cellStyle name="Note 2 13 5 3 4" xfId="8395"/>
    <cellStyle name="Note 2 13 5 3 4 2" xfId="25830"/>
    <cellStyle name="Note 2 13 5 3 4 3" xfId="40282"/>
    <cellStyle name="Note 2 13 5 3 5" xfId="10815"/>
    <cellStyle name="Note 2 13 5 3 5 2" xfId="28250"/>
    <cellStyle name="Note 2 13 5 3 5 3" xfId="42702"/>
    <cellStyle name="Note 2 13 5 3 6" xfId="17822"/>
    <cellStyle name="Note 2 13 5 4" xfId="982"/>
    <cellStyle name="Note 2 13 5 4 2" xfId="3493"/>
    <cellStyle name="Note 2 13 5 4 2 2" xfId="20929"/>
    <cellStyle name="Note 2 13 5 4 2 3" xfId="35381"/>
    <cellStyle name="Note 2 13 5 4 3" xfId="5955"/>
    <cellStyle name="Note 2 13 5 4 3 2" xfId="23390"/>
    <cellStyle name="Note 2 13 5 4 3 3" xfId="37842"/>
    <cellStyle name="Note 2 13 5 4 4" xfId="8396"/>
    <cellStyle name="Note 2 13 5 4 4 2" xfId="25831"/>
    <cellStyle name="Note 2 13 5 4 4 3" xfId="40283"/>
    <cellStyle name="Note 2 13 5 4 5" xfId="10816"/>
    <cellStyle name="Note 2 13 5 4 5 2" xfId="28251"/>
    <cellStyle name="Note 2 13 5 4 5 3" xfId="42703"/>
    <cellStyle name="Note 2 13 5 4 6" xfId="15025"/>
    <cellStyle name="Note 2 13 5 4 6 2" xfId="32460"/>
    <cellStyle name="Note 2 13 5 4 6 3" xfId="46912"/>
    <cellStyle name="Note 2 13 5 4 7" xfId="17823"/>
    <cellStyle name="Note 2 13 5 4 8" xfId="20187"/>
    <cellStyle name="Note 2 13 5 5" xfId="3490"/>
    <cellStyle name="Note 2 13 5 5 2" xfId="13246"/>
    <cellStyle name="Note 2 13 5 5 2 2" xfId="30681"/>
    <cellStyle name="Note 2 13 5 5 2 3" xfId="45133"/>
    <cellStyle name="Note 2 13 5 5 3" xfId="15707"/>
    <cellStyle name="Note 2 13 5 5 3 2" xfId="33142"/>
    <cellStyle name="Note 2 13 5 5 3 3" xfId="47594"/>
    <cellStyle name="Note 2 13 5 5 4" xfId="20926"/>
    <cellStyle name="Note 2 13 5 5 5" xfId="35378"/>
    <cellStyle name="Note 2 13 5 6" xfId="5952"/>
    <cellStyle name="Note 2 13 5 6 2" xfId="23387"/>
    <cellStyle name="Note 2 13 5 6 3" xfId="37839"/>
    <cellStyle name="Note 2 13 5 7" xfId="8393"/>
    <cellStyle name="Note 2 13 5 7 2" xfId="25828"/>
    <cellStyle name="Note 2 13 5 7 3" xfId="40280"/>
    <cellStyle name="Note 2 13 5 8" xfId="10813"/>
    <cellStyle name="Note 2 13 5 8 2" xfId="28248"/>
    <cellStyle name="Note 2 13 5 8 3" xfId="42700"/>
    <cellStyle name="Note 2 13 5 9" xfId="17820"/>
    <cellStyle name="Note 2 13 6" xfId="983"/>
    <cellStyle name="Note 2 13 6 2" xfId="3494"/>
    <cellStyle name="Note 2 13 6 2 2" xfId="13249"/>
    <cellStyle name="Note 2 13 6 2 2 2" xfId="30684"/>
    <cellStyle name="Note 2 13 6 2 2 3" xfId="45136"/>
    <cellStyle name="Note 2 13 6 2 3" xfId="15710"/>
    <cellStyle name="Note 2 13 6 2 3 2" xfId="33145"/>
    <cellStyle name="Note 2 13 6 2 3 3" xfId="47597"/>
    <cellStyle name="Note 2 13 6 2 4" xfId="20930"/>
    <cellStyle name="Note 2 13 6 2 5" xfId="35382"/>
    <cellStyle name="Note 2 13 6 3" xfId="5956"/>
    <cellStyle name="Note 2 13 6 3 2" xfId="23391"/>
    <cellStyle name="Note 2 13 6 3 3" xfId="37843"/>
    <cellStyle name="Note 2 13 6 4" xfId="8397"/>
    <cellStyle name="Note 2 13 6 4 2" xfId="25832"/>
    <cellStyle name="Note 2 13 6 4 3" xfId="40284"/>
    <cellStyle name="Note 2 13 6 5" xfId="10817"/>
    <cellStyle name="Note 2 13 6 5 2" xfId="28252"/>
    <cellStyle name="Note 2 13 6 5 3" xfId="42704"/>
    <cellStyle name="Note 2 13 6 6" xfId="17824"/>
    <cellStyle name="Note 2 13 7" xfId="984"/>
    <cellStyle name="Note 2 13 7 2" xfId="3495"/>
    <cellStyle name="Note 2 13 7 2 2" xfId="13250"/>
    <cellStyle name="Note 2 13 7 2 2 2" xfId="30685"/>
    <cellStyle name="Note 2 13 7 2 2 3" xfId="45137"/>
    <cellStyle name="Note 2 13 7 2 3" xfId="15711"/>
    <cellStyle name="Note 2 13 7 2 3 2" xfId="33146"/>
    <cellStyle name="Note 2 13 7 2 3 3" xfId="47598"/>
    <cellStyle name="Note 2 13 7 2 4" xfId="20931"/>
    <cellStyle name="Note 2 13 7 2 5" xfId="35383"/>
    <cellStyle name="Note 2 13 7 3" xfId="5957"/>
    <cellStyle name="Note 2 13 7 3 2" xfId="23392"/>
    <cellStyle name="Note 2 13 7 3 3" xfId="37844"/>
    <cellStyle name="Note 2 13 7 4" xfId="8398"/>
    <cellStyle name="Note 2 13 7 4 2" xfId="25833"/>
    <cellStyle name="Note 2 13 7 4 3" xfId="40285"/>
    <cellStyle name="Note 2 13 7 5" xfId="10818"/>
    <cellStyle name="Note 2 13 7 5 2" xfId="28253"/>
    <cellStyle name="Note 2 13 7 5 3" xfId="42705"/>
    <cellStyle name="Note 2 13 7 6" xfId="17825"/>
    <cellStyle name="Note 2 13 8" xfId="985"/>
    <cellStyle name="Note 2 13 8 2" xfId="3496"/>
    <cellStyle name="Note 2 13 8 2 2" xfId="20932"/>
    <cellStyle name="Note 2 13 8 2 3" xfId="35384"/>
    <cellStyle name="Note 2 13 8 3" xfId="5958"/>
    <cellStyle name="Note 2 13 8 3 2" xfId="23393"/>
    <cellStyle name="Note 2 13 8 3 3" xfId="37845"/>
    <cellStyle name="Note 2 13 8 4" xfId="8399"/>
    <cellStyle name="Note 2 13 8 4 2" xfId="25834"/>
    <cellStyle name="Note 2 13 8 4 3" xfId="40286"/>
    <cellStyle name="Note 2 13 8 5" xfId="10819"/>
    <cellStyle name="Note 2 13 8 5 2" xfId="28254"/>
    <cellStyle name="Note 2 13 8 5 3" xfId="42706"/>
    <cellStyle name="Note 2 13 8 6" xfId="15026"/>
    <cellStyle name="Note 2 13 8 6 2" xfId="32461"/>
    <cellStyle name="Note 2 13 8 6 3" xfId="46913"/>
    <cellStyle name="Note 2 13 8 7" xfId="17826"/>
    <cellStyle name="Note 2 13 8 8" xfId="20188"/>
    <cellStyle name="Note 2 13 9" xfId="3477"/>
    <cellStyle name="Note 2 13 9 2" xfId="13236"/>
    <cellStyle name="Note 2 13 9 2 2" xfId="30671"/>
    <cellStyle name="Note 2 13 9 2 3" xfId="45123"/>
    <cellStyle name="Note 2 13 9 3" xfId="15697"/>
    <cellStyle name="Note 2 13 9 3 2" xfId="33132"/>
    <cellStyle name="Note 2 13 9 3 3" xfId="47584"/>
    <cellStyle name="Note 2 13 9 4" xfId="20913"/>
    <cellStyle name="Note 2 13 9 5" xfId="35365"/>
    <cellStyle name="Note 2 14" xfId="986"/>
    <cellStyle name="Note 2 14 10" xfId="5959"/>
    <cellStyle name="Note 2 14 10 2" xfId="23394"/>
    <cellStyle name="Note 2 14 10 3" xfId="37846"/>
    <cellStyle name="Note 2 14 11" xfId="8400"/>
    <cellStyle name="Note 2 14 11 2" xfId="25835"/>
    <cellStyle name="Note 2 14 11 3" xfId="40287"/>
    <cellStyle name="Note 2 14 12" xfId="10820"/>
    <cellStyle name="Note 2 14 12 2" xfId="28255"/>
    <cellStyle name="Note 2 14 12 3" xfId="42707"/>
    <cellStyle name="Note 2 14 13" xfId="17827"/>
    <cellStyle name="Note 2 14 2" xfId="987"/>
    <cellStyle name="Note 2 14 2 2" xfId="988"/>
    <cellStyle name="Note 2 14 2 2 2" xfId="3499"/>
    <cellStyle name="Note 2 14 2 2 2 2" xfId="13253"/>
    <cellStyle name="Note 2 14 2 2 2 2 2" xfId="30688"/>
    <cellStyle name="Note 2 14 2 2 2 2 3" xfId="45140"/>
    <cellStyle name="Note 2 14 2 2 2 3" xfId="15714"/>
    <cellStyle name="Note 2 14 2 2 2 3 2" xfId="33149"/>
    <cellStyle name="Note 2 14 2 2 2 3 3" xfId="47601"/>
    <cellStyle name="Note 2 14 2 2 2 4" xfId="20935"/>
    <cellStyle name="Note 2 14 2 2 2 5" xfId="35387"/>
    <cellStyle name="Note 2 14 2 2 3" xfId="5961"/>
    <cellStyle name="Note 2 14 2 2 3 2" xfId="23396"/>
    <cellStyle name="Note 2 14 2 2 3 3" xfId="37848"/>
    <cellStyle name="Note 2 14 2 2 4" xfId="8402"/>
    <cellStyle name="Note 2 14 2 2 4 2" xfId="25837"/>
    <cellStyle name="Note 2 14 2 2 4 3" xfId="40289"/>
    <cellStyle name="Note 2 14 2 2 5" xfId="10822"/>
    <cellStyle name="Note 2 14 2 2 5 2" xfId="28257"/>
    <cellStyle name="Note 2 14 2 2 5 3" xfId="42709"/>
    <cellStyle name="Note 2 14 2 2 6" xfId="17829"/>
    <cellStyle name="Note 2 14 2 3" xfId="989"/>
    <cellStyle name="Note 2 14 2 3 2" xfId="3500"/>
    <cellStyle name="Note 2 14 2 3 2 2" xfId="13254"/>
    <cellStyle name="Note 2 14 2 3 2 2 2" xfId="30689"/>
    <cellStyle name="Note 2 14 2 3 2 2 3" xfId="45141"/>
    <cellStyle name="Note 2 14 2 3 2 3" xfId="15715"/>
    <cellStyle name="Note 2 14 2 3 2 3 2" xfId="33150"/>
    <cellStyle name="Note 2 14 2 3 2 3 3" xfId="47602"/>
    <cellStyle name="Note 2 14 2 3 2 4" xfId="20936"/>
    <cellStyle name="Note 2 14 2 3 2 5" xfId="35388"/>
    <cellStyle name="Note 2 14 2 3 3" xfId="5962"/>
    <cellStyle name="Note 2 14 2 3 3 2" xfId="23397"/>
    <cellStyle name="Note 2 14 2 3 3 3" xfId="37849"/>
    <cellStyle name="Note 2 14 2 3 4" xfId="8403"/>
    <cellStyle name="Note 2 14 2 3 4 2" xfId="25838"/>
    <cellStyle name="Note 2 14 2 3 4 3" xfId="40290"/>
    <cellStyle name="Note 2 14 2 3 5" xfId="10823"/>
    <cellStyle name="Note 2 14 2 3 5 2" xfId="28258"/>
    <cellStyle name="Note 2 14 2 3 5 3" xfId="42710"/>
    <cellStyle name="Note 2 14 2 3 6" xfId="17830"/>
    <cellStyle name="Note 2 14 2 4" xfId="990"/>
    <cellStyle name="Note 2 14 2 4 2" xfId="3501"/>
    <cellStyle name="Note 2 14 2 4 2 2" xfId="20937"/>
    <cellStyle name="Note 2 14 2 4 2 3" xfId="35389"/>
    <cellStyle name="Note 2 14 2 4 3" xfId="5963"/>
    <cellStyle name="Note 2 14 2 4 3 2" xfId="23398"/>
    <cellStyle name="Note 2 14 2 4 3 3" xfId="37850"/>
    <cellStyle name="Note 2 14 2 4 4" xfId="8404"/>
    <cellStyle name="Note 2 14 2 4 4 2" xfId="25839"/>
    <cellStyle name="Note 2 14 2 4 4 3" xfId="40291"/>
    <cellStyle name="Note 2 14 2 4 5" xfId="10824"/>
    <cellStyle name="Note 2 14 2 4 5 2" xfId="28259"/>
    <cellStyle name="Note 2 14 2 4 5 3" xfId="42711"/>
    <cellStyle name="Note 2 14 2 4 6" xfId="15027"/>
    <cellStyle name="Note 2 14 2 4 6 2" xfId="32462"/>
    <cellStyle name="Note 2 14 2 4 6 3" xfId="46914"/>
    <cellStyle name="Note 2 14 2 4 7" xfId="17831"/>
    <cellStyle name="Note 2 14 2 4 8" xfId="20189"/>
    <cellStyle name="Note 2 14 2 5" xfId="3498"/>
    <cellStyle name="Note 2 14 2 5 2" xfId="13252"/>
    <cellStyle name="Note 2 14 2 5 2 2" xfId="30687"/>
    <cellStyle name="Note 2 14 2 5 2 3" xfId="45139"/>
    <cellStyle name="Note 2 14 2 5 3" xfId="15713"/>
    <cellStyle name="Note 2 14 2 5 3 2" xfId="33148"/>
    <cellStyle name="Note 2 14 2 5 3 3" xfId="47600"/>
    <cellStyle name="Note 2 14 2 5 4" xfId="20934"/>
    <cellStyle name="Note 2 14 2 5 5" xfId="35386"/>
    <cellStyle name="Note 2 14 2 6" xfId="5960"/>
    <cellStyle name="Note 2 14 2 6 2" xfId="23395"/>
    <cellStyle name="Note 2 14 2 6 3" xfId="37847"/>
    <cellStyle name="Note 2 14 2 7" xfId="8401"/>
    <cellStyle name="Note 2 14 2 7 2" xfId="25836"/>
    <cellStyle name="Note 2 14 2 7 3" xfId="40288"/>
    <cellStyle name="Note 2 14 2 8" xfId="10821"/>
    <cellStyle name="Note 2 14 2 8 2" xfId="28256"/>
    <cellStyle name="Note 2 14 2 8 3" xfId="42708"/>
    <cellStyle name="Note 2 14 2 9" xfId="17828"/>
    <cellStyle name="Note 2 14 3" xfId="991"/>
    <cellStyle name="Note 2 14 3 2" xfId="992"/>
    <cellStyle name="Note 2 14 3 2 2" xfId="3503"/>
    <cellStyle name="Note 2 14 3 2 2 2" xfId="13256"/>
    <cellStyle name="Note 2 14 3 2 2 2 2" xfId="30691"/>
    <cellStyle name="Note 2 14 3 2 2 2 3" xfId="45143"/>
    <cellStyle name="Note 2 14 3 2 2 3" xfId="15717"/>
    <cellStyle name="Note 2 14 3 2 2 3 2" xfId="33152"/>
    <cellStyle name="Note 2 14 3 2 2 3 3" xfId="47604"/>
    <cellStyle name="Note 2 14 3 2 2 4" xfId="20939"/>
    <cellStyle name="Note 2 14 3 2 2 5" xfId="35391"/>
    <cellStyle name="Note 2 14 3 2 3" xfId="5965"/>
    <cellStyle name="Note 2 14 3 2 3 2" xfId="23400"/>
    <cellStyle name="Note 2 14 3 2 3 3" xfId="37852"/>
    <cellStyle name="Note 2 14 3 2 4" xfId="8406"/>
    <cellStyle name="Note 2 14 3 2 4 2" xfId="25841"/>
    <cellStyle name="Note 2 14 3 2 4 3" xfId="40293"/>
    <cellStyle name="Note 2 14 3 2 5" xfId="10826"/>
    <cellStyle name="Note 2 14 3 2 5 2" xfId="28261"/>
    <cellStyle name="Note 2 14 3 2 5 3" xfId="42713"/>
    <cellStyle name="Note 2 14 3 2 6" xfId="17833"/>
    <cellStyle name="Note 2 14 3 3" xfId="993"/>
    <cellStyle name="Note 2 14 3 3 2" xfId="3504"/>
    <cellStyle name="Note 2 14 3 3 2 2" xfId="13257"/>
    <cellStyle name="Note 2 14 3 3 2 2 2" xfId="30692"/>
    <cellStyle name="Note 2 14 3 3 2 2 3" xfId="45144"/>
    <cellStyle name="Note 2 14 3 3 2 3" xfId="15718"/>
    <cellStyle name="Note 2 14 3 3 2 3 2" xfId="33153"/>
    <cellStyle name="Note 2 14 3 3 2 3 3" xfId="47605"/>
    <cellStyle name="Note 2 14 3 3 2 4" xfId="20940"/>
    <cellStyle name="Note 2 14 3 3 2 5" xfId="35392"/>
    <cellStyle name="Note 2 14 3 3 3" xfId="5966"/>
    <cellStyle name="Note 2 14 3 3 3 2" xfId="23401"/>
    <cellStyle name="Note 2 14 3 3 3 3" xfId="37853"/>
    <cellStyle name="Note 2 14 3 3 4" xfId="8407"/>
    <cellStyle name="Note 2 14 3 3 4 2" xfId="25842"/>
    <cellStyle name="Note 2 14 3 3 4 3" xfId="40294"/>
    <cellStyle name="Note 2 14 3 3 5" xfId="10827"/>
    <cellStyle name="Note 2 14 3 3 5 2" xfId="28262"/>
    <cellStyle name="Note 2 14 3 3 5 3" xfId="42714"/>
    <cellStyle name="Note 2 14 3 3 6" xfId="17834"/>
    <cellStyle name="Note 2 14 3 4" xfId="994"/>
    <cellStyle name="Note 2 14 3 4 2" xfId="3505"/>
    <cellStyle name="Note 2 14 3 4 2 2" xfId="20941"/>
    <cellStyle name="Note 2 14 3 4 2 3" xfId="35393"/>
    <cellStyle name="Note 2 14 3 4 3" xfId="5967"/>
    <cellStyle name="Note 2 14 3 4 3 2" xfId="23402"/>
    <cellStyle name="Note 2 14 3 4 3 3" xfId="37854"/>
    <cellStyle name="Note 2 14 3 4 4" xfId="8408"/>
    <cellStyle name="Note 2 14 3 4 4 2" xfId="25843"/>
    <cellStyle name="Note 2 14 3 4 4 3" xfId="40295"/>
    <cellStyle name="Note 2 14 3 4 5" xfId="10828"/>
    <cellStyle name="Note 2 14 3 4 5 2" xfId="28263"/>
    <cellStyle name="Note 2 14 3 4 5 3" xfId="42715"/>
    <cellStyle name="Note 2 14 3 4 6" xfId="15028"/>
    <cellStyle name="Note 2 14 3 4 6 2" xfId="32463"/>
    <cellStyle name="Note 2 14 3 4 6 3" xfId="46915"/>
    <cellStyle name="Note 2 14 3 4 7" xfId="17835"/>
    <cellStyle name="Note 2 14 3 4 8" xfId="20190"/>
    <cellStyle name="Note 2 14 3 5" xfId="3502"/>
    <cellStyle name="Note 2 14 3 5 2" xfId="13255"/>
    <cellStyle name="Note 2 14 3 5 2 2" xfId="30690"/>
    <cellStyle name="Note 2 14 3 5 2 3" xfId="45142"/>
    <cellStyle name="Note 2 14 3 5 3" xfId="15716"/>
    <cellStyle name="Note 2 14 3 5 3 2" xfId="33151"/>
    <cellStyle name="Note 2 14 3 5 3 3" xfId="47603"/>
    <cellStyle name="Note 2 14 3 5 4" xfId="20938"/>
    <cellStyle name="Note 2 14 3 5 5" xfId="35390"/>
    <cellStyle name="Note 2 14 3 6" xfId="5964"/>
    <cellStyle name="Note 2 14 3 6 2" xfId="23399"/>
    <cellStyle name="Note 2 14 3 6 3" xfId="37851"/>
    <cellStyle name="Note 2 14 3 7" xfId="8405"/>
    <cellStyle name="Note 2 14 3 7 2" xfId="25840"/>
    <cellStyle name="Note 2 14 3 7 3" xfId="40292"/>
    <cellStyle name="Note 2 14 3 8" xfId="10825"/>
    <cellStyle name="Note 2 14 3 8 2" xfId="28260"/>
    <cellStyle name="Note 2 14 3 8 3" xfId="42712"/>
    <cellStyle name="Note 2 14 3 9" xfId="17832"/>
    <cellStyle name="Note 2 14 4" xfId="995"/>
    <cellStyle name="Note 2 14 4 2" xfId="996"/>
    <cellStyle name="Note 2 14 4 2 2" xfId="3507"/>
    <cellStyle name="Note 2 14 4 2 2 2" xfId="13259"/>
    <cellStyle name="Note 2 14 4 2 2 2 2" xfId="30694"/>
    <cellStyle name="Note 2 14 4 2 2 2 3" xfId="45146"/>
    <cellStyle name="Note 2 14 4 2 2 3" xfId="15720"/>
    <cellStyle name="Note 2 14 4 2 2 3 2" xfId="33155"/>
    <cellStyle name="Note 2 14 4 2 2 3 3" xfId="47607"/>
    <cellStyle name="Note 2 14 4 2 2 4" xfId="20943"/>
    <cellStyle name="Note 2 14 4 2 2 5" xfId="35395"/>
    <cellStyle name="Note 2 14 4 2 3" xfId="5969"/>
    <cellStyle name="Note 2 14 4 2 3 2" xfId="23404"/>
    <cellStyle name="Note 2 14 4 2 3 3" xfId="37856"/>
    <cellStyle name="Note 2 14 4 2 4" xfId="8410"/>
    <cellStyle name="Note 2 14 4 2 4 2" xfId="25845"/>
    <cellStyle name="Note 2 14 4 2 4 3" xfId="40297"/>
    <cellStyle name="Note 2 14 4 2 5" xfId="10830"/>
    <cellStyle name="Note 2 14 4 2 5 2" xfId="28265"/>
    <cellStyle name="Note 2 14 4 2 5 3" xfId="42717"/>
    <cellStyle name="Note 2 14 4 2 6" xfId="17837"/>
    <cellStyle name="Note 2 14 4 3" xfId="997"/>
    <cellStyle name="Note 2 14 4 3 2" xfId="3508"/>
    <cellStyle name="Note 2 14 4 3 2 2" xfId="13260"/>
    <cellStyle name="Note 2 14 4 3 2 2 2" xfId="30695"/>
    <cellStyle name="Note 2 14 4 3 2 2 3" xfId="45147"/>
    <cellStyle name="Note 2 14 4 3 2 3" xfId="15721"/>
    <cellStyle name="Note 2 14 4 3 2 3 2" xfId="33156"/>
    <cellStyle name="Note 2 14 4 3 2 3 3" xfId="47608"/>
    <cellStyle name="Note 2 14 4 3 2 4" xfId="20944"/>
    <cellStyle name="Note 2 14 4 3 2 5" xfId="35396"/>
    <cellStyle name="Note 2 14 4 3 3" xfId="5970"/>
    <cellStyle name="Note 2 14 4 3 3 2" xfId="23405"/>
    <cellStyle name="Note 2 14 4 3 3 3" xfId="37857"/>
    <cellStyle name="Note 2 14 4 3 4" xfId="8411"/>
    <cellStyle name="Note 2 14 4 3 4 2" xfId="25846"/>
    <cellStyle name="Note 2 14 4 3 4 3" xfId="40298"/>
    <cellStyle name="Note 2 14 4 3 5" xfId="10831"/>
    <cellStyle name="Note 2 14 4 3 5 2" xfId="28266"/>
    <cellStyle name="Note 2 14 4 3 5 3" xfId="42718"/>
    <cellStyle name="Note 2 14 4 3 6" xfId="17838"/>
    <cellStyle name="Note 2 14 4 4" xfId="998"/>
    <cellStyle name="Note 2 14 4 4 2" xfId="3509"/>
    <cellStyle name="Note 2 14 4 4 2 2" xfId="20945"/>
    <cellStyle name="Note 2 14 4 4 2 3" xfId="35397"/>
    <cellStyle name="Note 2 14 4 4 3" xfId="5971"/>
    <cellStyle name="Note 2 14 4 4 3 2" xfId="23406"/>
    <cellStyle name="Note 2 14 4 4 3 3" xfId="37858"/>
    <cellStyle name="Note 2 14 4 4 4" xfId="8412"/>
    <cellStyle name="Note 2 14 4 4 4 2" xfId="25847"/>
    <cellStyle name="Note 2 14 4 4 4 3" xfId="40299"/>
    <cellStyle name="Note 2 14 4 4 5" xfId="10832"/>
    <cellStyle name="Note 2 14 4 4 5 2" xfId="28267"/>
    <cellStyle name="Note 2 14 4 4 5 3" xfId="42719"/>
    <cellStyle name="Note 2 14 4 4 6" xfId="15029"/>
    <cellStyle name="Note 2 14 4 4 6 2" xfId="32464"/>
    <cellStyle name="Note 2 14 4 4 6 3" xfId="46916"/>
    <cellStyle name="Note 2 14 4 4 7" xfId="17839"/>
    <cellStyle name="Note 2 14 4 4 8" xfId="20191"/>
    <cellStyle name="Note 2 14 4 5" xfId="3506"/>
    <cellStyle name="Note 2 14 4 5 2" xfId="13258"/>
    <cellStyle name="Note 2 14 4 5 2 2" xfId="30693"/>
    <cellStyle name="Note 2 14 4 5 2 3" xfId="45145"/>
    <cellStyle name="Note 2 14 4 5 3" xfId="15719"/>
    <cellStyle name="Note 2 14 4 5 3 2" xfId="33154"/>
    <cellStyle name="Note 2 14 4 5 3 3" xfId="47606"/>
    <cellStyle name="Note 2 14 4 5 4" xfId="20942"/>
    <cellStyle name="Note 2 14 4 5 5" xfId="35394"/>
    <cellStyle name="Note 2 14 4 6" xfId="5968"/>
    <cellStyle name="Note 2 14 4 6 2" xfId="23403"/>
    <cellStyle name="Note 2 14 4 6 3" xfId="37855"/>
    <cellStyle name="Note 2 14 4 7" xfId="8409"/>
    <cellStyle name="Note 2 14 4 7 2" xfId="25844"/>
    <cellStyle name="Note 2 14 4 7 3" xfId="40296"/>
    <cellStyle name="Note 2 14 4 8" xfId="10829"/>
    <cellStyle name="Note 2 14 4 8 2" xfId="28264"/>
    <cellStyle name="Note 2 14 4 8 3" xfId="42716"/>
    <cellStyle name="Note 2 14 4 9" xfId="17836"/>
    <cellStyle name="Note 2 14 5" xfId="999"/>
    <cellStyle name="Note 2 14 5 2" xfId="1000"/>
    <cellStyle name="Note 2 14 5 2 2" xfId="3511"/>
    <cellStyle name="Note 2 14 5 2 2 2" xfId="13262"/>
    <cellStyle name="Note 2 14 5 2 2 2 2" xfId="30697"/>
    <cellStyle name="Note 2 14 5 2 2 2 3" xfId="45149"/>
    <cellStyle name="Note 2 14 5 2 2 3" xfId="15723"/>
    <cellStyle name="Note 2 14 5 2 2 3 2" xfId="33158"/>
    <cellStyle name="Note 2 14 5 2 2 3 3" xfId="47610"/>
    <cellStyle name="Note 2 14 5 2 2 4" xfId="20947"/>
    <cellStyle name="Note 2 14 5 2 2 5" xfId="35399"/>
    <cellStyle name="Note 2 14 5 2 3" xfId="5973"/>
    <cellStyle name="Note 2 14 5 2 3 2" xfId="23408"/>
    <cellStyle name="Note 2 14 5 2 3 3" xfId="37860"/>
    <cellStyle name="Note 2 14 5 2 4" xfId="8414"/>
    <cellStyle name="Note 2 14 5 2 4 2" xfId="25849"/>
    <cellStyle name="Note 2 14 5 2 4 3" xfId="40301"/>
    <cellStyle name="Note 2 14 5 2 5" xfId="10834"/>
    <cellStyle name="Note 2 14 5 2 5 2" xfId="28269"/>
    <cellStyle name="Note 2 14 5 2 5 3" xfId="42721"/>
    <cellStyle name="Note 2 14 5 2 6" xfId="17841"/>
    <cellStyle name="Note 2 14 5 3" xfId="1001"/>
    <cellStyle name="Note 2 14 5 3 2" xfId="3512"/>
    <cellStyle name="Note 2 14 5 3 2 2" xfId="13263"/>
    <cellStyle name="Note 2 14 5 3 2 2 2" xfId="30698"/>
    <cellStyle name="Note 2 14 5 3 2 2 3" xfId="45150"/>
    <cellStyle name="Note 2 14 5 3 2 3" xfId="15724"/>
    <cellStyle name="Note 2 14 5 3 2 3 2" xfId="33159"/>
    <cellStyle name="Note 2 14 5 3 2 3 3" xfId="47611"/>
    <cellStyle name="Note 2 14 5 3 2 4" xfId="20948"/>
    <cellStyle name="Note 2 14 5 3 2 5" xfId="35400"/>
    <cellStyle name="Note 2 14 5 3 3" xfId="5974"/>
    <cellStyle name="Note 2 14 5 3 3 2" xfId="23409"/>
    <cellStyle name="Note 2 14 5 3 3 3" xfId="37861"/>
    <cellStyle name="Note 2 14 5 3 4" xfId="8415"/>
    <cellStyle name="Note 2 14 5 3 4 2" xfId="25850"/>
    <cellStyle name="Note 2 14 5 3 4 3" xfId="40302"/>
    <cellStyle name="Note 2 14 5 3 5" xfId="10835"/>
    <cellStyle name="Note 2 14 5 3 5 2" xfId="28270"/>
    <cellStyle name="Note 2 14 5 3 5 3" xfId="42722"/>
    <cellStyle name="Note 2 14 5 3 6" xfId="17842"/>
    <cellStyle name="Note 2 14 5 4" xfId="1002"/>
    <cellStyle name="Note 2 14 5 4 2" xfId="3513"/>
    <cellStyle name="Note 2 14 5 4 2 2" xfId="20949"/>
    <cellStyle name="Note 2 14 5 4 2 3" xfId="35401"/>
    <cellStyle name="Note 2 14 5 4 3" xfId="5975"/>
    <cellStyle name="Note 2 14 5 4 3 2" xfId="23410"/>
    <cellStyle name="Note 2 14 5 4 3 3" xfId="37862"/>
    <cellStyle name="Note 2 14 5 4 4" xfId="8416"/>
    <cellStyle name="Note 2 14 5 4 4 2" xfId="25851"/>
    <cellStyle name="Note 2 14 5 4 4 3" xfId="40303"/>
    <cellStyle name="Note 2 14 5 4 5" xfId="10836"/>
    <cellStyle name="Note 2 14 5 4 5 2" xfId="28271"/>
    <cellStyle name="Note 2 14 5 4 5 3" xfId="42723"/>
    <cellStyle name="Note 2 14 5 4 6" xfId="15030"/>
    <cellStyle name="Note 2 14 5 4 6 2" xfId="32465"/>
    <cellStyle name="Note 2 14 5 4 6 3" xfId="46917"/>
    <cellStyle name="Note 2 14 5 4 7" xfId="17843"/>
    <cellStyle name="Note 2 14 5 4 8" xfId="20192"/>
    <cellStyle name="Note 2 14 5 5" xfId="3510"/>
    <cellStyle name="Note 2 14 5 5 2" xfId="13261"/>
    <cellStyle name="Note 2 14 5 5 2 2" xfId="30696"/>
    <cellStyle name="Note 2 14 5 5 2 3" xfId="45148"/>
    <cellStyle name="Note 2 14 5 5 3" xfId="15722"/>
    <cellStyle name="Note 2 14 5 5 3 2" xfId="33157"/>
    <cellStyle name="Note 2 14 5 5 3 3" xfId="47609"/>
    <cellStyle name="Note 2 14 5 5 4" xfId="20946"/>
    <cellStyle name="Note 2 14 5 5 5" xfId="35398"/>
    <cellStyle name="Note 2 14 5 6" xfId="5972"/>
    <cellStyle name="Note 2 14 5 6 2" xfId="23407"/>
    <cellStyle name="Note 2 14 5 6 3" xfId="37859"/>
    <cellStyle name="Note 2 14 5 7" xfId="8413"/>
    <cellStyle name="Note 2 14 5 7 2" xfId="25848"/>
    <cellStyle name="Note 2 14 5 7 3" xfId="40300"/>
    <cellStyle name="Note 2 14 5 8" xfId="10833"/>
    <cellStyle name="Note 2 14 5 8 2" xfId="28268"/>
    <cellStyle name="Note 2 14 5 8 3" xfId="42720"/>
    <cellStyle name="Note 2 14 5 9" xfId="17840"/>
    <cellStyle name="Note 2 14 6" xfId="1003"/>
    <cellStyle name="Note 2 14 6 2" xfId="3514"/>
    <cellStyle name="Note 2 14 6 2 2" xfId="13264"/>
    <cellStyle name="Note 2 14 6 2 2 2" xfId="30699"/>
    <cellStyle name="Note 2 14 6 2 2 3" xfId="45151"/>
    <cellStyle name="Note 2 14 6 2 3" xfId="15725"/>
    <cellStyle name="Note 2 14 6 2 3 2" xfId="33160"/>
    <cellStyle name="Note 2 14 6 2 3 3" xfId="47612"/>
    <cellStyle name="Note 2 14 6 2 4" xfId="20950"/>
    <cellStyle name="Note 2 14 6 2 5" xfId="35402"/>
    <cellStyle name="Note 2 14 6 3" xfId="5976"/>
    <cellStyle name="Note 2 14 6 3 2" xfId="23411"/>
    <cellStyle name="Note 2 14 6 3 3" xfId="37863"/>
    <cellStyle name="Note 2 14 6 4" xfId="8417"/>
    <cellStyle name="Note 2 14 6 4 2" xfId="25852"/>
    <cellStyle name="Note 2 14 6 4 3" xfId="40304"/>
    <cellStyle name="Note 2 14 6 5" xfId="10837"/>
    <cellStyle name="Note 2 14 6 5 2" xfId="28272"/>
    <cellStyle name="Note 2 14 6 5 3" xfId="42724"/>
    <cellStyle name="Note 2 14 6 6" xfId="17844"/>
    <cellStyle name="Note 2 14 7" xfId="1004"/>
    <cellStyle name="Note 2 14 7 2" xfId="3515"/>
    <cellStyle name="Note 2 14 7 2 2" xfId="13265"/>
    <cellStyle name="Note 2 14 7 2 2 2" xfId="30700"/>
    <cellStyle name="Note 2 14 7 2 2 3" xfId="45152"/>
    <cellStyle name="Note 2 14 7 2 3" xfId="15726"/>
    <cellStyle name="Note 2 14 7 2 3 2" xfId="33161"/>
    <cellStyle name="Note 2 14 7 2 3 3" xfId="47613"/>
    <cellStyle name="Note 2 14 7 2 4" xfId="20951"/>
    <cellStyle name="Note 2 14 7 2 5" xfId="35403"/>
    <cellStyle name="Note 2 14 7 3" xfId="5977"/>
    <cellStyle name="Note 2 14 7 3 2" xfId="23412"/>
    <cellStyle name="Note 2 14 7 3 3" xfId="37864"/>
    <cellStyle name="Note 2 14 7 4" xfId="8418"/>
    <cellStyle name="Note 2 14 7 4 2" xfId="25853"/>
    <cellStyle name="Note 2 14 7 4 3" xfId="40305"/>
    <cellStyle name="Note 2 14 7 5" xfId="10838"/>
    <cellStyle name="Note 2 14 7 5 2" xfId="28273"/>
    <cellStyle name="Note 2 14 7 5 3" xfId="42725"/>
    <cellStyle name="Note 2 14 7 6" xfId="17845"/>
    <cellStyle name="Note 2 14 8" xfId="1005"/>
    <cellStyle name="Note 2 14 8 2" xfId="3516"/>
    <cellStyle name="Note 2 14 8 2 2" xfId="20952"/>
    <cellStyle name="Note 2 14 8 2 3" xfId="35404"/>
    <cellStyle name="Note 2 14 8 3" xfId="5978"/>
    <cellStyle name="Note 2 14 8 3 2" xfId="23413"/>
    <cellStyle name="Note 2 14 8 3 3" xfId="37865"/>
    <cellStyle name="Note 2 14 8 4" xfId="8419"/>
    <cellStyle name="Note 2 14 8 4 2" xfId="25854"/>
    <cellStyle name="Note 2 14 8 4 3" xfId="40306"/>
    <cellStyle name="Note 2 14 8 5" xfId="10839"/>
    <cellStyle name="Note 2 14 8 5 2" xfId="28274"/>
    <cellStyle name="Note 2 14 8 5 3" xfId="42726"/>
    <cellStyle name="Note 2 14 8 6" xfId="15031"/>
    <cellStyle name="Note 2 14 8 6 2" xfId="32466"/>
    <cellStyle name="Note 2 14 8 6 3" xfId="46918"/>
    <cellStyle name="Note 2 14 8 7" xfId="17846"/>
    <cellStyle name="Note 2 14 8 8" xfId="20193"/>
    <cellStyle name="Note 2 14 9" xfId="3497"/>
    <cellStyle name="Note 2 14 9 2" xfId="13251"/>
    <cellStyle name="Note 2 14 9 2 2" xfId="30686"/>
    <cellStyle name="Note 2 14 9 2 3" xfId="45138"/>
    <cellStyle name="Note 2 14 9 3" xfId="15712"/>
    <cellStyle name="Note 2 14 9 3 2" xfId="33147"/>
    <cellStyle name="Note 2 14 9 3 3" xfId="47599"/>
    <cellStyle name="Note 2 14 9 4" xfId="20933"/>
    <cellStyle name="Note 2 14 9 5" xfId="35385"/>
    <cellStyle name="Note 2 15" xfId="1006"/>
    <cellStyle name="Note 2 15 10" xfId="5979"/>
    <cellStyle name="Note 2 15 10 2" xfId="23414"/>
    <cellStyle name="Note 2 15 10 3" xfId="37866"/>
    <cellStyle name="Note 2 15 11" xfId="8420"/>
    <cellStyle name="Note 2 15 11 2" xfId="25855"/>
    <cellStyle name="Note 2 15 11 3" xfId="40307"/>
    <cellStyle name="Note 2 15 12" xfId="10840"/>
    <cellStyle name="Note 2 15 12 2" xfId="28275"/>
    <cellStyle name="Note 2 15 12 3" xfId="42727"/>
    <cellStyle name="Note 2 15 13" xfId="17847"/>
    <cellStyle name="Note 2 15 2" xfId="1007"/>
    <cellStyle name="Note 2 15 2 2" xfId="1008"/>
    <cellStyle name="Note 2 15 2 2 2" xfId="3519"/>
    <cellStyle name="Note 2 15 2 2 2 2" xfId="13268"/>
    <cellStyle name="Note 2 15 2 2 2 2 2" xfId="30703"/>
    <cellStyle name="Note 2 15 2 2 2 2 3" xfId="45155"/>
    <cellStyle name="Note 2 15 2 2 2 3" xfId="15729"/>
    <cellStyle name="Note 2 15 2 2 2 3 2" xfId="33164"/>
    <cellStyle name="Note 2 15 2 2 2 3 3" xfId="47616"/>
    <cellStyle name="Note 2 15 2 2 2 4" xfId="20955"/>
    <cellStyle name="Note 2 15 2 2 2 5" xfId="35407"/>
    <cellStyle name="Note 2 15 2 2 3" xfId="5981"/>
    <cellStyle name="Note 2 15 2 2 3 2" xfId="23416"/>
    <cellStyle name="Note 2 15 2 2 3 3" xfId="37868"/>
    <cellStyle name="Note 2 15 2 2 4" xfId="8422"/>
    <cellStyle name="Note 2 15 2 2 4 2" xfId="25857"/>
    <cellStyle name="Note 2 15 2 2 4 3" xfId="40309"/>
    <cellStyle name="Note 2 15 2 2 5" xfId="10842"/>
    <cellStyle name="Note 2 15 2 2 5 2" xfId="28277"/>
    <cellStyle name="Note 2 15 2 2 5 3" xfId="42729"/>
    <cellStyle name="Note 2 15 2 2 6" xfId="17849"/>
    <cellStyle name="Note 2 15 2 3" xfId="1009"/>
    <cellStyle name="Note 2 15 2 3 2" xfId="3520"/>
    <cellStyle name="Note 2 15 2 3 2 2" xfId="13269"/>
    <cellStyle name="Note 2 15 2 3 2 2 2" xfId="30704"/>
    <cellStyle name="Note 2 15 2 3 2 2 3" xfId="45156"/>
    <cellStyle name="Note 2 15 2 3 2 3" xfId="15730"/>
    <cellStyle name="Note 2 15 2 3 2 3 2" xfId="33165"/>
    <cellStyle name="Note 2 15 2 3 2 3 3" xfId="47617"/>
    <cellStyle name="Note 2 15 2 3 2 4" xfId="20956"/>
    <cellStyle name="Note 2 15 2 3 2 5" xfId="35408"/>
    <cellStyle name="Note 2 15 2 3 3" xfId="5982"/>
    <cellStyle name="Note 2 15 2 3 3 2" xfId="23417"/>
    <cellStyle name="Note 2 15 2 3 3 3" xfId="37869"/>
    <cellStyle name="Note 2 15 2 3 4" xfId="8423"/>
    <cellStyle name="Note 2 15 2 3 4 2" xfId="25858"/>
    <cellStyle name="Note 2 15 2 3 4 3" xfId="40310"/>
    <cellStyle name="Note 2 15 2 3 5" xfId="10843"/>
    <cellStyle name="Note 2 15 2 3 5 2" xfId="28278"/>
    <cellStyle name="Note 2 15 2 3 5 3" xfId="42730"/>
    <cellStyle name="Note 2 15 2 3 6" xfId="17850"/>
    <cellStyle name="Note 2 15 2 4" xfId="1010"/>
    <cellStyle name="Note 2 15 2 4 2" xfId="3521"/>
    <cellStyle name="Note 2 15 2 4 2 2" xfId="20957"/>
    <cellStyle name="Note 2 15 2 4 2 3" xfId="35409"/>
    <cellStyle name="Note 2 15 2 4 3" xfId="5983"/>
    <cellStyle name="Note 2 15 2 4 3 2" xfId="23418"/>
    <cellStyle name="Note 2 15 2 4 3 3" xfId="37870"/>
    <cellStyle name="Note 2 15 2 4 4" xfId="8424"/>
    <cellStyle name="Note 2 15 2 4 4 2" xfId="25859"/>
    <cellStyle name="Note 2 15 2 4 4 3" xfId="40311"/>
    <cellStyle name="Note 2 15 2 4 5" xfId="10844"/>
    <cellStyle name="Note 2 15 2 4 5 2" xfId="28279"/>
    <cellStyle name="Note 2 15 2 4 5 3" xfId="42731"/>
    <cellStyle name="Note 2 15 2 4 6" xfId="15032"/>
    <cellStyle name="Note 2 15 2 4 6 2" xfId="32467"/>
    <cellStyle name="Note 2 15 2 4 6 3" xfId="46919"/>
    <cellStyle name="Note 2 15 2 4 7" xfId="17851"/>
    <cellStyle name="Note 2 15 2 4 8" xfId="20194"/>
    <cellStyle name="Note 2 15 2 5" xfId="3518"/>
    <cellStyle name="Note 2 15 2 5 2" xfId="13267"/>
    <cellStyle name="Note 2 15 2 5 2 2" xfId="30702"/>
    <cellStyle name="Note 2 15 2 5 2 3" xfId="45154"/>
    <cellStyle name="Note 2 15 2 5 3" xfId="15728"/>
    <cellStyle name="Note 2 15 2 5 3 2" xfId="33163"/>
    <cellStyle name="Note 2 15 2 5 3 3" xfId="47615"/>
    <cellStyle name="Note 2 15 2 5 4" xfId="20954"/>
    <cellStyle name="Note 2 15 2 5 5" xfId="35406"/>
    <cellStyle name="Note 2 15 2 6" xfId="5980"/>
    <cellStyle name="Note 2 15 2 6 2" xfId="23415"/>
    <cellStyle name="Note 2 15 2 6 3" xfId="37867"/>
    <cellStyle name="Note 2 15 2 7" xfId="8421"/>
    <cellStyle name="Note 2 15 2 7 2" xfId="25856"/>
    <cellStyle name="Note 2 15 2 7 3" xfId="40308"/>
    <cellStyle name="Note 2 15 2 8" xfId="10841"/>
    <cellStyle name="Note 2 15 2 8 2" xfId="28276"/>
    <cellStyle name="Note 2 15 2 8 3" xfId="42728"/>
    <cellStyle name="Note 2 15 2 9" xfId="17848"/>
    <cellStyle name="Note 2 15 3" xfId="1011"/>
    <cellStyle name="Note 2 15 3 2" xfId="1012"/>
    <cellStyle name="Note 2 15 3 2 2" xfId="3523"/>
    <cellStyle name="Note 2 15 3 2 2 2" xfId="13271"/>
    <cellStyle name="Note 2 15 3 2 2 2 2" xfId="30706"/>
    <cellStyle name="Note 2 15 3 2 2 2 3" xfId="45158"/>
    <cellStyle name="Note 2 15 3 2 2 3" xfId="15732"/>
    <cellStyle name="Note 2 15 3 2 2 3 2" xfId="33167"/>
    <cellStyle name="Note 2 15 3 2 2 3 3" xfId="47619"/>
    <cellStyle name="Note 2 15 3 2 2 4" xfId="20959"/>
    <cellStyle name="Note 2 15 3 2 2 5" xfId="35411"/>
    <cellStyle name="Note 2 15 3 2 3" xfId="5985"/>
    <cellStyle name="Note 2 15 3 2 3 2" xfId="23420"/>
    <cellStyle name="Note 2 15 3 2 3 3" xfId="37872"/>
    <cellStyle name="Note 2 15 3 2 4" xfId="8426"/>
    <cellStyle name="Note 2 15 3 2 4 2" xfId="25861"/>
    <cellStyle name="Note 2 15 3 2 4 3" xfId="40313"/>
    <cellStyle name="Note 2 15 3 2 5" xfId="10846"/>
    <cellStyle name="Note 2 15 3 2 5 2" xfId="28281"/>
    <cellStyle name="Note 2 15 3 2 5 3" xfId="42733"/>
    <cellStyle name="Note 2 15 3 2 6" xfId="17853"/>
    <cellStyle name="Note 2 15 3 3" xfId="1013"/>
    <cellStyle name="Note 2 15 3 3 2" xfId="3524"/>
    <cellStyle name="Note 2 15 3 3 2 2" xfId="13272"/>
    <cellStyle name="Note 2 15 3 3 2 2 2" xfId="30707"/>
    <cellStyle name="Note 2 15 3 3 2 2 3" xfId="45159"/>
    <cellStyle name="Note 2 15 3 3 2 3" xfId="15733"/>
    <cellStyle name="Note 2 15 3 3 2 3 2" xfId="33168"/>
    <cellStyle name="Note 2 15 3 3 2 3 3" xfId="47620"/>
    <cellStyle name="Note 2 15 3 3 2 4" xfId="20960"/>
    <cellStyle name="Note 2 15 3 3 2 5" xfId="35412"/>
    <cellStyle name="Note 2 15 3 3 3" xfId="5986"/>
    <cellStyle name="Note 2 15 3 3 3 2" xfId="23421"/>
    <cellStyle name="Note 2 15 3 3 3 3" xfId="37873"/>
    <cellStyle name="Note 2 15 3 3 4" xfId="8427"/>
    <cellStyle name="Note 2 15 3 3 4 2" xfId="25862"/>
    <cellStyle name="Note 2 15 3 3 4 3" xfId="40314"/>
    <cellStyle name="Note 2 15 3 3 5" xfId="10847"/>
    <cellStyle name="Note 2 15 3 3 5 2" xfId="28282"/>
    <cellStyle name="Note 2 15 3 3 5 3" xfId="42734"/>
    <cellStyle name="Note 2 15 3 3 6" xfId="17854"/>
    <cellStyle name="Note 2 15 3 4" xfId="1014"/>
    <cellStyle name="Note 2 15 3 4 2" xfId="3525"/>
    <cellStyle name="Note 2 15 3 4 2 2" xfId="20961"/>
    <cellStyle name="Note 2 15 3 4 2 3" xfId="35413"/>
    <cellStyle name="Note 2 15 3 4 3" xfId="5987"/>
    <cellStyle name="Note 2 15 3 4 3 2" xfId="23422"/>
    <cellStyle name="Note 2 15 3 4 3 3" xfId="37874"/>
    <cellStyle name="Note 2 15 3 4 4" xfId="8428"/>
    <cellStyle name="Note 2 15 3 4 4 2" xfId="25863"/>
    <cellStyle name="Note 2 15 3 4 4 3" xfId="40315"/>
    <cellStyle name="Note 2 15 3 4 5" xfId="10848"/>
    <cellStyle name="Note 2 15 3 4 5 2" xfId="28283"/>
    <cellStyle name="Note 2 15 3 4 5 3" xfId="42735"/>
    <cellStyle name="Note 2 15 3 4 6" xfId="15033"/>
    <cellStyle name="Note 2 15 3 4 6 2" xfId="32468"/>
    <cellStyle name="Note 2 15 3 4 6 3" xfId="46920"/>
    <cellStyle name="Note 2 15 3 4 7" xfId="17855"/>
    <cellStyle name="Note 2 15 3 4 8" xfId="20195"/>
    <cellStyle name="Note 2 15 3 5" xfId="3522"/>
    <cellStyle name="Note 2 15 3 5 2" xfId="13270"/>
    <cellStyle name="Note 2 15 3 5 2 2" xfId="30705"/>
    <cellStyle name="Note 2 15 3 5 2 3" xfId="45157"/>
    <cellStyle name="Note 2 15 3 5 3" xfId="15731"/>
    <cellStyle name="Note 2 15 3 5 3 2" xfId="33166"/>
    <cellStyle name="Note 2 15 3 5 3 3" xfId="47618"/>
    <cellStyle name="Note 2 15 3 5 4" xfId="20958"/>
    <cellStyle name="Note 2 15 3 5 5" xfId="35410"/>
    <cellStyle name="Note 2 15 3 6" xfId="5984"/>
    <cellStyle name="Note 2 15 3 6 2" xfId="23419"/>
    <cellStyle name="Note 2 15 3 6 3" xfId="37871"/>
    <cellStyle name="Note 2 15 3 7" xfId="8425"/>
    <cellStyle name="Note 2 15 3 7 2" xfId="25860"/>
    <cellStyle name="Note 2 15 3 7 3" xfId="40312"/>
    <cellStyle name="Note 2 15 3 8" xfId="10845"/>
    <cellStyle name="Note 2 15 3 8 2" xfId="28280"/>
    <cellStyle name="Note 2 15 3 8 3" xfId="42732"/>
    <cellStyle name="Note 2 15 3 9" xfId="17852"/>
    <cellStyle name="Note 2 15 4" xfId="1015"/>
    <cellStyle name="Note 2 15 4 2" xfId="1016"/>
    <cellStyle name="Note 2 15 4 2 2" xfId="3527"/>
    <cellStyle name="Note 2 15 4 2 2 2" xfId="13274"/>
    <cellStyle name="Note 2 15 4 2 2 2 2" xfId="30709"/>
    <cellStyle name="Note 2 15 4 2 2 2 3" xfId="45161"/>
    <cellStyle name="Note 2 15 4 2 2 3" xfId="15735"/>
    <cellStyle name="Note 2 15 4 2 2 3 2" xfId="33170"/>
    <cellStyle name="Note 2 15 4 2 2 3 3" xfId="47622"/>
    <cellStyle name="Note 2 15 4 2 2 4" xfId="20963"/>
    <cellStyle name="Note 2 15 4 2 2 5" xfId="35415"/>
    <cellStyle name="Note 2 15 4 2 3" xfId="5989"/>
    <cellStyle name="Note 2 15 4 2 3 2" xfId="23424"/>
    <cellStyle name="Note 2 15 4 2 3 3" xfId="37876"/>
    <cellStyle name="Note 2 15 4 2 4" xfId="8430"/>
    <cellStyle name="Note 2 15 4 2 4 2" xfId="25865"/>
    <cellStyle name="Note 2 15 4 2 4 3" xfId="40317"/>
    <cellStyle name="Note 2 15 4 2 5" xfId="10850"/>
    <cellStyle name="Note 2 15 4 2 5 2" xfId="28285"/>
    <cellStyle name="Note 2 15 4 2 5 3" xfId="42737"/>
    <cellStyle name="Note 2 15 4 2 6" xfId="17857"/>
    <cellStyle name="Note 2 15 4 3" xfId="1017"/>
    <cellStyle name="Note 2 15 4 3 2" xfId="3528"/>
    <cellStyle name="Note 2 15 4 3 2 2" xfId="13275"/>
    <cellStyle name="Note 2 15 4 3 2 2 2" xfId="30710"/>
    <cellStyle name="Note 2 15 4 3 2 2 3" xfId="45162"/>
    <cellStyle name="Note 2 15 4 3 2 3" xfId="15736"/>
    <cellStyle name="Note 2 15 4 3 2 3 2" xfId="33171"/>
    <cellStyle name="Note 2 15 4 3 2 3 3" xfId="47623"/>
    <cellStyle name="Note 2 15 4 3 2 4" xfId="20964"/>
    <cellStyle name="Note 2 15 4 3 2 5" xfId="35416"/>
    <cellStyle name="Note 2 15 4 3 3" xfId="5990"/>
    <cellStyle name="Note 2 15 4 3 3 2" xfId="23425"/>
    <cellStyle name="Note 2 15 4 3 3 3" xfId="37877"/>
    <cellStyle name="Note 2 15 4 3 4" xfId="8431"/>
    <cellStyle name="Note 2 15 4 3 4 2" xfId="25866"/>
    <cellStyle name="Note 2 15 4 3 4 3" xfId="40318"/>
    <cellStyle name="Note 2 15 4 3 5" xfId="10851"/>
    <cellStyle name="Note 2 15 4 3 5 2" xfId="28286"/>
    <cellStyle name="Note 2 15 4 3 5 3" xfId="42738"/>
    <cellStyle name="Note 2 15 4 3 6" xfId="17858"/>
    <cellStyle name="Note 2 15 4 4" xfId="1018"/>
    <cellStyle name="Note 2 15 4 4 2" xfId="3529"/>
    <cellStyle name="Note 2 15 4 4 2 2" xfId="20965"/>
    <cellStyle name="Note 2 15 4 4 2 3" xfId="35417"/>
    <cellStyle name="Note 2 15 4 4 3" xfId="5991"/>
    <cellStyle name="Note 2 15 4 4 3 2" xfId="23426"/>
    <cellStyle name="Note 2 15 4 4 3 3" xfId="37878"/>
    <cellStyle name="Note 2 15 4 4 4" xfId="8432"/>
    <cellStyle name="Note 2 15 4 4 4 2" xfId="25867"/>
    <cellStyle name="Note 2 15 4 4 4 3" xfId="40319"/>
    <cellStyle name="Note 2 15 4 4 5" xfId="10852"/>
    <cellStyle name="Note 2 15 4 4 5 2" xfId="28287"/>
    <cellStyle name="Note 2 15 4 4 5 3" xfId="42739"/>
    <cellStyle name="Note 2 15 4 4 6" xfId="15034"/>
    <cellStyle name="Note 2 15 4 4 6 2" xfId="32469"/>
    <cellStyle name="Note 2 15 4 4 6 3" xfId="46921"/>
    <cellStyle name="Note 2 15 4 4 7" xfId="17859"/>
    <cellStyle name="Note 2 15 4 4 8" xfId="20196"/>
    <cellStyle name="Note 2 15 4 5" xfId="3526"/>
    <cellStyle name="Note 2 15 4 5 2" xfId="13273"/>
    <cellStyle name="Note 2 15 4 5 2 2" xfId="30708"/>
    <cellStyle name="Note 2 15 4 5 2 3" xfId="45160"/>
    <cellStyle name="Note 2 15 4 5 3" xfId="15734"/>
    <cellStyle name="Note 2 15 4 5 3 2" xfId="33169"/>
    <cellStyle name="Note 2 15 4 5 3 3" xfId="47621"/>
    <cellStyle name="Note 2 15 4 5 4" xfId="20962"/>
    <cellStyle name="Note 2 15 4 5 5" xfId="35414"/>
    <cellStyle name="Note 2 15 4 6" xfId="5988"/>
    <cellStyle name="Note 2 15 4 6 2" xfId="23423"/>
    <cellStyle name="Note 2 15 4 6 3" xfId="37875"/>
    <cellStyle name="Note 2 15 4 7" xfId="8429"/>
    <cellStyle name="Note 2 15 4 7 2" xfId="25864"/>
    <cellStyle name="Note 2 15 4 7 3" xfId="40316"/>
    <cellStyle name="Note 2 15 4 8" xfId="10849"/>
    <cellStyle name="Note 2 15 4 8 2" xfId="28284"/>
    <cellStyle name="Note 2 15 4 8 3" xfId="42736"/>
    <cellStyle name="Note 2 15 4 9" xfId="17856"/>
    <cellStyle name="Note 2 15 5" xfId="1019"/>
    <cellStyle name="Note 2 15 5 2" xfId="1020"/>
    <cellStyle name="Note 2 15 5 2 2" xfId="3531"/>
    <cellStyle name="Note 2 15 5 2 2 2" xfId="13277"/>
    <cellStyle name="Note 2 15 5 2 2 2 2" xfId="30712"/>
    <cellStyle name="Note 2 15 5 2 2 2 3" xfId="45164"/>
    <cellStyle name="Note 2 15 5 2 2 3" xfId="15738"/>
    <cellStyle name="Note 2 15 5 2 2 3 2" xfId="33173"/>
    <cellStyle name="Note 2 15 5 2 2 3 3" xfId="47625"/>
    <cellStyle name="Note 2 15 5 2 2 4" xfId="20967"/>
    <cellStyle name="Note 2 15 5 2 2 5" xfId="35419"/>
    <cellStyle name="Note 2 15 5 2 3" xfId="5993"/>
    <cellStyle name="Note 2 15 5 2 3 2" xfId="23428"/>
    <cellStyle name="Note 2 15 5 2 3 3" xfId="37880"/>
    <cellStyle name="Note 2 15 5 2 4" xfId="8434"/>
    <cellStyle name="Note 2 15 5 2 4 2" xfId="25869"/>
    <cellStyle name="Note 2 15 5 2 4 3" xfId="40321"/>
    <cellStyle name="Note 2 15 5 2 5" xfId="10854"/>
    <cellStyle name="Note 2 15 5 2 5 2" xfId="28289"/>
    <cellStyle name="Note 2 15 5 2 5 3" xfId="42741"/>
    <cellStyle name="Note 2 15 5 2 6" xfId="17861"/>
    <cellStyle name="Note 2 15 5 3" xfId="1021"/>
    <cellStyle name="Note 2 15 5 3 2" xfId="3532"/>
    <cellStyle name="Note 2 15 5 3 2 2" xfId="13278"/>
    <cellStyle name="Note 2 15 5 3 2 2 2" xfId="30713"/>
    <cellStyle name="Note 2 15 5 3 2 2 3" xfId="45165"/>
    <cellStyle name="Note 2 15 5 3 2 3" xfId="15739"/>
    <cellStyle name="Note 2 15 5 3 2 3 2" xfId="33174"/>
    <cellStyle name="Note 2 15 5 3 2 3 3" xfId="47626"/>
    <cellStyle name="Note 2 15 5 3 2 4" xfId="20968"/>
    <cellStyle name="Note 2 15 5 3 2 5" xfId="35420"/>
    <cellStyle name="Note 2 15 5 3 3" xfId="5994"/>
    <cellStyle name="Note 2 15 5 3 3 2" xfId="23429"/>
    <cellStyle name="Note 2 15 5 3 3 3" xfId="37881"/>
    <cellStyle name="Note 2 15 5 3 4" xfId="8435"/>
    <cellStyle name="Note 2 15 5 3 4 2" xfId="25870"/>
    <cellStyle name="Note 2 15 5 3 4 3" xfId="40322"/>
    <cellStyle name="Note 2 15 5 3 5" xfId="10855"/>
    <cellStyle name="Note 2 15 5 3 5 2" xfId="28290"/>
    <cellStyle name="Note 2 15 5 3 5 3" xfId="42742"/>
    <cellStyle name="Note 2 15 5 3 6" xfId="17862"/>
    <cellStyle name="Note 2 15 5 4" xfId="1022"/>
    <cellStyle name="Note 2 15 5 4 2" xfId="3533"/>
    <cellStyle name="Note 2 15 5 4 2 2" xfId="20969"/>
    <cellStyle name="Note 2 15 5 4 2 3" xfId="35421"/>
    <cellStyle name="Note 2 15 5 4 3" xfId="5995"/>
    <cellStyle name="Note 2 15 5 4 3 2" xfId="23430"/>
    <cellStyle name="Note 2 15 5 4 3 3" xfId="37882"/>
    <cellStyle name="Note 2 15 5 4 4" xfId="8436"/>
    <cellStyle name="Note 2 15 5 4 4 2" xfId="25871"/>
    <cellStyle name="Note 2 15 5 4 4 3" xfId="40323"/>
    <cellStyle name="Note 2 15 5 4 5" xfId="10856"/>
    <cellStyle name="Note 2 15 5 4 5 2" xfId="28291"/>
    <cellStyle name="Note 2 15 5 4 5 3" xfId="42743"/>
    <cellStyle name="Note 2 15 5 4 6" xfId="15035"/>
    <cellStyle name="Note 2 15 5 4 6 2" xfId="32470"/>
    <cellStyle name="Note 2 15 5 4 6 3" xfId="46922"/>
    <cellStyle name="Note 2 15 5 4 7" xfId="17863"/>
    <cellStyle name="Note 2 15 5 4 8" xfId="20197"/>
    <cellStyle name="Note 2 15 5 5" xfId="3530"/>
    <cellStyle name="Note 2 15 5 5 2" xfId="13276"/>
    <cellStyle name="Note 2 15 5 5 2 2" xfId="30711"/>
    <cellStyle name="Note 2 15 5 5 2 3" xfId="45163"/>
    <cellStyle name="Note 2 15 5 5 3" xfId="15737"/>
    <cellStyle name="Note 2 15 5 5 3 2" xfId="33172"/>
    <cellStyle name="Note 2 15 5 5 3 3" xfId="47624"/>
    <cellStyle name="Note 2 15 5 5 4" xfId="20966"/>
    <cellStyle name="Note 2 15 5 5 5" xfId="35418"/>
    <cellStyle name="Note 2 15 5 6" xfId="5992"/>
    <cellStyle name="Note 2 15 5 6 2" xfId="23427"/>
    <cellStyle name="Note 2 15 5 6 3" xfId="37879"/>
    <cellStyle name="Note 2 15 5 7" xfId="8433"/>
    <cellStyle name="Note 2 15 5 7 2" xfId="25868"/>
    <cellStyle name="Note 2 15 5 7 3" xfId="40320"/>
    <cellStyle name="Note 2 15 5 8" xfId="10853"/>
    <cellStyle name="Note 2 15 5 8 2" xfId="28288"/>
    <cellStyle name="Note 2 15 5 8 3" xfId="42740"/>
    <cellStyle name="Note 2 15 5 9" xfId="17860"/>
    <cellStyle name="Note 2 15 6" xfId="1023"/>
    <cellStyle name="Note 2 15 6 2" xfId="3534"/>
    <cellStyle name="Note 2 15 6 2 2" xfId="13279"/>
    <cellStyle name="Note 2 15 6 2 2 2" xfId="30714"/>
    <cellStyle name="Note 2 15 6 2 2 3" xfId="45166"/>
    <cellStyle name="Note 2 15 6 2 3" xfId="15740"/>
    <cellStyle name="Note 2 15 6 2 3 2" xfId="33175"/>
    <cellStyle name="Note 2 15 6 2 3 3" xfId="47627"/>
    <cellStyle name="Note 2 15 6 2 4" xfId="20970"/>
    <cellStyle name="Note 2 15 6 2 5" xfId="35422"/>
    <cellStyle name="Note 2 15 6 3" xfId="5996"/>
    <cellStyle name="Note 2 15 6 3 2" xfId="23431"/>
    <cellStyle name="Note 2 15 6 3 3" xfId="37883"/>
    <cellStyle name="Note 2 15 6 4" xfId="8437"/>
    <cellStyle name="Note 2 15 6 4 2" xfId="25872"/>
    <cellStyle name="Note 2 15 6 4 3" xfId="40324"/>
    <cellStyle name="Note 2 15 6 5" xfId="10857"/>
    <cellStyle name="Note 2 15 6 5 2" xfId="28292"/>
    <cellStyle name="Note 2 15 6 5 3" xfId="42744"/>
    <cellStyle name="Note 2 15 6 6" xfId="17864"/>
    <cellStyle name="Note 2 15 7" xfId="1024"/>
    <cellStyle name="Note 2 15 7 2" xfId="3535"/>
    <cellStyle name="Note 2 15 7 2 2" xfId="13280"/>
    <cellStyle name="Note 2 15 7 2 2 2" xfId="30715"/>
    <cellStyle name="Note 2 15 7 2 2 3" xfId="45167"/>
    <cellStyle name="Note 2 15 7 2 3" xfId="15741"/>
    <cellStyle name="Note 2 15 7 2 3 2" xfId="33176"/>
    <cellStyle name="Note 2 15 7 2 3 3" xfId="47628"/>
    <cellStyle name="Note 2 15 7 2 4" xfId="20971"/>
    <cellStyle name="Note 2 15 7 2 5" xfId="35423"/>
    <cellStyle name="Note 2 15 7 3" xfId="5997"/>
    <cellStyle name="Note 2 15 7 3 2" xfId="23432"/>
    <cellStyle name="Note 2 15 7 3 3" xfId="37884"/>
    <cellStyle name="Note 2 15 7 4" xfId="8438"/>
    <cellStyle name="Note 2 15 7 4 2" xfId="25873"/>
    <cellStyle name="Note 2 15 7 4 3" xfId="40325"/>
    <cellStyle name="Note 2 15 7 5" xfId="10858"/>
    <cellStyle name="Note 2 15 7 5 2" xfId="28293"/>
    <cellStyle name="Note 2 15 7 5 3" xfId="42745"/>
    <cellStyle name="Note 2 15 7 6" xfId="17865"/>
    <cellStyle name="Note 2 15 8" xfId="1025"/>
    <cellStyle name="Note 2 15 8 2" xfId="3536"/>
    <cellStyle name="Note 2 15 8 2 2" xfId="20972"/>
    <cellStyle name="Note 2 15 8 2 3" xfId="35424"/>
    <cellStyle name="Note 2 15 8 3" xfId="5998"/>
    <cellStyle name="Note 2 15 8 3 2" xfId="23433"/>
    <cellStyle name="Note 2 15 8 3 3" xfId="37885"/>
    <cellStyle name="Note 2 15 8 4" xfId="8439"/>
    <cellStyle name="Note 2 15 8 4 2" xfId="25874"/>
    <cellStyle name="Note 2 15 8 4 3" xfId="40326"/>
    <cellStyle name="Note 2 15 8 5" xfId="10859"/>
    <cellStyle name="Note 2 15 8 5 2" xfId="28294"/>
    <cellStyle name="Note 2 15 8 5 3" xfId="42746"/>
    <cellStyle name="Note 2 15 8 6" xfId="15036"/>
    <cellStyle name="Note 2 15 8 6 2" xfId="32471"/>
    <cellStyle name="Note 2 15 8 6 3" xfId="46923"/>
    <cellStyle name="Note 2 15 8 7" xfId="17866"/>
    <cellStyle name="Note 2 15 8 8" xfId="20198"/>
    <cellStyle name="Note 2 15 9" xfId="3517"/>
    <cellStyle name="Note 2 15 9 2" xfId="13266"/>
    <cellStyle name="Note 2 15 9 2 2" xfId="30701"/>
    <cellStyle name="Note 2 15 9 2 3" xfId="45153"/>
    <cellStyle name="Note 2 15 9 3" xfId="15727"/>
    <cellStyle name="Note 2 15 9 3 2" xfId="33162"/>
    <cellStyle name="Note 2 15 9 3 3" xfId="47614"/>
    <cellStyle name="Note 2 15 9 4" xfId="20953"/>
    <cellStyle name="Note 2 15 9 5" xfId="35405"/>
    <cellStyle name="Note 2 16" xfId="1026"/>
    <cellStyle name="Note 2 16 10" xfId="5999"/>
    <cellStyle name="Note 2 16 10 2" xfId="23434"/>
    <cellStyle name="Note 2 16 10 3" xfId="37886"/>
    <cellStyle name="Note 2 16 11" xfId="8440"/>
    <cellStyle name="Note 2 16 11 2" xfId="25875"/>
    <cellStyle name="Note 2 16 11 3" xfId="40327"/>
    <cellStyle name="Note 2 16 12" xfId="10860"/>
    <cellStyle name="Note 2 16 12 2" xfId="28295"/>
    <cellStyle name="Note 2 16 12 3" xfId="42747"/>
    <cellStyle name="Note 2 16 13" xfId="17867"/>
    <cellStyle name="Note 2 16 2" xfId="1027"/>
    <cellStyle name="Note 2 16 2 2" xfId="1028"/>
    <cellStyle name="Note 2 16 2 2 2" xfId="3539"/>
    <cellStyle name="Note 2 16 2 2 2 2" xfId="13283"/>
    <cellStyle name="Note 2 16 2 2 2 2 2" xfId="30718"/>
    <cellStyle name="Note 2 16 2 2 2 2 3" xfId="45170"/>
    <cellStyle name="Note 2 16 2 2 2 3" xfId="15744"/>
    <cellStyle name="Note 2 16 2 2 2 3 2" xfId="33179"/>
    <cellStyle name="Note 2 16 2 2 2 3 3" xfId="47631"/>
    <cellStyle name="Note 2 16 2 2 2 4" xfId="20975"/>
    <cellStyle name="Note 2 16 2 2 2 5" xfId="35427"/>
    <cellStyle name="Note 2 16 2 2 3" xfId="6001"/>
    <cellStyle name="Note 2 16 2 2 3 2" xfId="23436"/>
    <cellStyle name="Note 2 16 2 2 3 3" xfId="37888"/>
    <cellStyle name="Note 2 16 2 2 4" xfId="8442"/>
    <cellStyle name="Note 2 16 2 2 4 2" xfId="25877"/>
    <cellStyle name="Note 2 16 2 2 4 3" xfId="40329"/>
    <cellStyle name="Note 2 16 2 2 5" xfId="10862"/>
    <cellStyle name="Note 2 16 2 2 5 2" xfId="28297"/>
    <cellStyle name="Note 2 16 2 2 5 3" xfId="42749"/>
    <cellStyle name="Note 2 16 2 2 6" xfId="17869"/>
    <cellStyle name="Note 2 16 2 3" xfId="1029"/>
    <cellStyle name="Note 2 16 2 3 2" xfId="3540"/>
    <cellStyle name="Note 2 16 2 3 2 2" xfId="13284"/>
    <cellStyle name="Note 2 16 2 3 2 2 2" xfId="30719"/>
    <cellStyle name="Note 2 16 2 3 2 2 3" xfId="45171"/>
    <cellStyle name="Note 2 16 2 3 2 3" xfId="15745"/>
    <cellStyle name="Note 2 16 2 3 2 3 2" xfId="33180"/>
    <cellStyle name="Note 2 16 2 3 2 3 3" xfId="47632"/>
    <cellStyle name="Note 2 16 2 3 2 4" xfId="20976"/>
    <cellStyle name="Note 2 16 2 3 2 5" xfId="35428"/>
    <cellStyle name="Note 2 16 2 3 3" xfId="6002"/>
    <cellStyle name="Note 2 16 2 3 3 2" xfId="23437"/>
    <cellStyle name="Note 2 16 2 3 3 3" xfId="37889"/>
    <cellStyle name="Note 2 16 2 3 4" xfId="8443"/>
    <cellStyle name="Note 2 16 2 3 4 2" xfId="25878"/>
    <cellStyle name="Note 2 16 2 3 4 3" xfId="40330"/>
    <cellStyle name="Note 2 16 2 3 5" xfId="10863"/>
    <cellStyle name="Note 2 16 2 3 5 2" xfId="28298"/>
    <cellStyle name="Note 2 16 2 3 5 3" xfId="42750"/>
    <cellStyle name="Note 2 16 2 3 6" xfId="17870"/>
    <cellStyle name="Note 2 16 2 4" xfId="1030"/>
    <cellStyle name="Note 2 16 2 4 2" xfId="3541"/>
    <cellStyle name="Note 2 16 2 4 2 2" xfId="20977"/>
    <cellStyle name="Note 2 16 2 4 2 3" xfId="35429"/>
    <cellStyle name="Note 2 16 2 4 3" xfId="6003"/>
    <cellStyle name="Note 2 16 2 4 3 2" xfId="23438"/>
    <cellStyle name="Note 2 16 2 4 3 3" xfId="37890"/>
    <cellStyle name="Note 2 16 2 4 4" xfId="8444"/>
    <cellStyle name="Note 2 16 2 4 4 2" xfId="25879"/>
    <cellStyle name="Note 2 16 2 4 4 3" xfId="40331"/>
    <cellStyle name="Note 2 16 2 4 5" xfId="10864"/>
    <cellStyle name="Note 2 16 2 4 5 2" xfId="28299"/>
    <cellStyle name="Note 2 16 2 4 5 3" xfId="42751"/>
    <cellStyle name="Note 2 16 2 4 6" xfId="15037"/>
    <cellStyle name="Note 2 16 2 4 6 2" xfId="32472"/>
    <cellStyle name="Note 2 16 2 4 6 3" xfId="46924"/>
    <cellStyle name="Note 2 16 2 4 7" xfId="17871"/>
    <cellStyle name="Note 2 16 2 4 8" xfId="20199"/>
    <cellStyle name="Note 2 16 2 5" xfId="3538"/>
    <cellStyle name="Note 2 16 2 5 2" xfId="13282"/>
    <cellStyle name="Note 2 16 2 5 2 2" xfId="30717"/>
    <cellStyle name="Note 2 16 2 5 2 3" xfId="45169"/>
    <cellStyle name="Note 2 16 2 5 3" xfId="15743"/>
    <cellStyle name="Note 2 16 2 5 3 2" xfId="33178"/>
    <cellStyle name="Note 2 16 2 5 3 3" xfId="47630"/>
    <cellStyle name="Note 2 16 2 5 4" xfId="20974"/>
    <cellStyle name="Note 2 16 2 5 5" xfId="35426"/>
    <cellStyle name="Note 2 16 2 6" xfId="6000"/>
    <cellStyle name="Note 2 16 2 6 2" xfId="23435"/>
    <cellStyle name="Note 2 16 2 6 3" xfId="37887"/>
    <cellStyle name="Note 2 16 2 7" xfId="8441"/>
    <cellStyle name="Note 2 16 2 7 2" xfId="25876"/>
    <cellStyle name="Note 2 16 2 7 3" xfId="40328"/>
    <cellStyle name="Note 2 16 2 8" xfId="10861"/>
    <cellStyle name="Note 2 16 2 8 2" xfId="28296"/>
    <cellStyle name="Note 2 16 2 8 3" xfId="42748"/>
    <cellStyle name="Note 2 16 2 9" xfId="17868"/>
    <cellStyle name="Note 2 16 3" xfId="1031"/>
    <cellStyle name="Note 2 16 3 2" xfId="1032"/>
    <cellStyle name="Note 2 16 3 2 2" xfId="3543"/>
    <cellStyle name="Note 2 16 3 2 2 2" xfId="13286"/>
    <cellStyle name="Note 2 16 3 2 2 2 2" xfId="30721"/>
    <cellStyle name="Note 2 16 3 2 2 2 3" xfId="45173"/>
    <cellStyle name="Note 2 16 3 2 2 3" xfId="15747"/>
    <cellStyle name="Note 2 16 3 2 2 3 2" xfId="33182"/>
    <cellStyle name="Note 2 16 3 2 2 3 3" xfId="47634"/>
    <cellStyle name="Note 2 16 3 2 2 4" xfId="20979"/>
    <cellStyle name="Note 2 16 3 2 2 5" xfId="35431"/>
    <cellStyle name="Note 2 16 3 2 3" xfId="6005"/>
    <cellStyle name="Note 2 16 3 2 3 2" xfId="23440"/>
    <cellStyle name="Note 2 16 3 2 3 3" xfId="37892"/>
    <cellStyle name="Note 2 16 3 2 4" xfId="8446"/>
    <cellStyle name="Note 2 16 3 2 4 2" xfId="25881"/>
    <cellStyle name="Note 2 16 3 2 4 3" xfId="40333"/>
    <cellStyle name="Note 2 16 3 2 5" xfId="10866"/>
    <cellStyle name="Note 2 16 3 2 5 2" xfId="28301"/>
    <cellStyle name="Note 2 16 3 2 5 3" xfId="42753"/>
    <cellStyle name="Note 2 16 3 2 6" xfId="17873"/>
    <cellStyle name="Note 2 16 3 3" xfId="1033"/>
    <cellStyle name="Note 2 16 3 3 2" xfId="3544"/>
    <cellStyle name="Note 2 16 3 3 2 2" xfId="13287"/>
    <cellStyle name="Note 2 16 3 3 2 2 2" xfId="30722"/>
    <cellStyle name="Note 2 16 3 3 2 2 3" xfId="45174"/>
    <cellStyle name="Note 2 16 3 3 2 3" xfId="15748"/>
    <cellStyle name="Note 2 16 3 3 2 3 2" xfId="33183"/>
    <cellStyle name="Note 2 16 3 3 2 3 3" xfId="47635"/>
    <cellStyle name="Note 2 16 3 3 2 4" xfId="20980"/>
    <cellStyle name="Note 2 16 3 3 2 5" xfId="35432"/>
    <cellStyle name="Note 2 16 3 3 3" xfId="6006"/>
    <cellStyle name="Note 2 16 3 3 3 2" xfId="23441"/>
    <cellStyle name="Note 2 16 3 3 3 3" xfId="37893"/>
    <cellStyle name="Note 2 16 3 3 4" xfId="8447"/>
    <cellStyle name="Note 2 16 3 3 4 2" xfId="25882"/>
    <cellStyle name="Note 2 16 3 3 4 3" xfId="40334"/>
    <cellStyle name="Note 2 16 3 3 5" xfId="10867"/>
    <cellStyle name="Note 2 16 3 3 5 2" xfId="28302"/>
    <cellStyle name="Note 2 16 3 3 5 3" xfId="42754"/>
    <cellStyle name="Note 2 16 3 3 6" xfId="17874"/>
    <cellStyle name="Note 2 16 3 4" xfId="1034"/>
    <cellStyle name="Note 2 16 3 4 2" xfId="3545"/>
    <cellStyle name="Note 2 16 3 4 2 2" xfId="20981"/>
    <cellStyle name="Note 2 16 3 4 2 3" xfId="35433"/>
    <cellStyle name="Note 2 16 3 4 3" xfId="6007"/>
    <cellStyle name="Note 2 16 3 4 3 2" xfId="23442"/>
    <cellStyle name="Note 2 16 3 4 3 3" xfId="37894"/>
    <cellStyle name="Note 2 16 3 4 4" xfId="8448"/>
    <cellStyle name="Note 2 16 3 4 4 2" xfId="25883"/>
    <cellStyle name="Note 2 16 3 4 4 3" xfId="40335"/>
    <cellStyle name="Note 2 16 3 4 5" xfId="10868"/>
    <cellStyle name="Note 2 16 3 4 5 2" xfId="28303"/>
    <cellStyle name="Note 2 16 3 4 5 3" xfId="42755"/>
    <cellStyle name="Note 2 16 3 4 6" xfId="15038"/>
    <cellStyle name="Note 2 16 3 4 6 2" xfId="32473"/>
    <cellStyle name="Note 2 16 3 4 6 3" xfId="46925"/>
    <cellStyle name="Note 2 16 3 4 7" xfId="17875"/>
    <cellStyle name="Note 2 16 3 4 8" xfId="20200"/>
    <cellStyle name="Note 2 16 3 5" xfId="3542"/>
    <cellStyle name="Note 2 16 3 5 2" xfId="13285"/>
    <cellStyle name="Note 2 16 3 5 2 2" xfId="30720"/>
    <cellStyle name="Note 2 16 3 5 2 3" xfId="45172"/>
    <cellStyle name="Note 2 16 3 5 3" xfId="15746"/>
    <cellStyle name="Note 2 16 3 5 3 2" xfId="33181"/>
    <cellStyle name="Note 2 16 3 5 3 3" xfId="47633"/>
    <cellStyle name="Note 2 16 3 5 4" xfId="20978"/>
    <cellStyle name="Note 2 16 3 5 5" xfId="35430"/>
    <cellStyle name="Note 2 16 3 6" xfId="6004"/>
    <cellStyle name="Note 2 16 3 6 2" xfId="23439"/>
    <cellStyle name="Note 2 16 3 6 3" xfId="37891"/>
    <cellStyle name="Note 2 16 3 7" xfId="8445"/>
    <cellStyle name="Note 2 16 3 7 2" xfId="25880"/>
    <cellStyle name="Note 2 16 3 7 3" xfId="40332"/>
    <cellStyle name="Note 2 16 3 8" xfId="10865"/>
    <cellStyle name="Note 2 16 3 8 2" xfId="28300"/>
    <cellStyle name="Note 2 16 3 8 3" xfId="42752"/>
    <cellStyle name="Note 2 16 3 9" xfId="17872"/>
    <cellStyle name="Note 2 16 4" xfId="1035"/>
    <cellStyle name="Note 2 16 4 2" xfId="1036"/>
    <cellStyle name="Note 2 16 4 2 2" xfId="3547"/>
    <cellStyle name="Note 2 16 4 2 2 2" xfId="13289"/>
    <cellStyle name="Note 2 16 4 2 2 2 2" xfId="30724"/>
    <cellStyle name="Note 2 16 4 2 2 2 3" xfId="45176"/>
    <cellStyle name="Note 2 16 4 2 2 3" xfId="15750"/>
    <cellStyle name="Note 2 16 4 2 2 3 2" xfId="33185"/>
    <cellStyle name="Note 2 16 4 2 2 3 3" xfId="47637"/>
    <cellStyle name="Note 2 16 4 2 2 4" xfId="20983"/>
    <cellStyle name="Note 2 16 4 2 2 5" xfId="35435"/>
    <cellStyle name="Note 2 16 4 2 3" xfId="6009"/>
    <cellStyle name="Note 2 16 4 2 3 2" xfId="23444"/>
    <cellStyle name="Note 2 16 4 2 3 3" xfId="37896"/>
    <cellStyle name="Note 2 16 4 2 4" xfId="8450"/>
    <cellStyle name="Note 2 16 4 2 4 2" xfId="25885"/>
    <cellStyle name="Note 2 16 4 2 4 3" xfId="40337"/>
    <cellStyle name="Note 2 16 4 2 5" xfId="10870"/>
    <cellStyle name="Note 2 16 4 2 5 2" xfId="28305"/>
    <cellStyle name="Note 2 16 4 2 5 3" xfId="42757"/>
    <cellStyle name="Note 2 16 4 2 6" xfId="17877"/>
    <cellStyle name="Note 2 16 4 3" xfId="1037"/>
    <cellStyle name="Note 2 16 4 3 2" xfId="3548"/>
    <cellStyle name="Note 2 16 4 3 2 2" xfId="13290"/>
    <cellStyle name="Note 2 16 4 3 2 2 2" xfId="30725"/>
    <cellStyle name="Note 2 16 4 3 2 2 3" xfId="45177"/>
    <cellStyle name="Note 2 16 4 3 2 3" xfId="15751"/>
    <cellStyle name="Note 2 16 4 3 2 3 2" xfId="33186"/>
    <cellStyle name="Note 2 16 4 3 2 3 3" xfId="47638"/>
    <cellStyle name="Note 2 16 4 3 2 4" xfId="20984"/>
    <cellStyle name="Note 2 16 4 3 2 5" xfId="35436"/>
    <cellStyle name="Note 2 16 4 3 3" xfId="6010"/>
    <cellStyle name="Note 2 16 4 3 3 2" xfId="23445"/>
    <cellStyle name="Note 2 16 4 3 3 3" xfId="37897"/>
    <cellStyle name="Note 2 16 4 3 4" xfId="8451"/>
    <cellStyle name="Note 2 16 4 3 4 2" xfId="25886"/>
    <cellStyle name="Note 2 16 4 3 4 3" xfId="40338"/>
    <cellStyle name="Note 2 16 4 3 5" xfId="10871"/>
    <cellStyle name="Note 2 16 4 3 5 2" xfId="28306"/>
    <cellStyle name="Note 2 16 4 3 5 3" xfId="42758"/>
    <cellStyle name="Note 2 16 4 3 6" xfId="17878"/>
    <cellStyle name="Note 2 16 4 4" xfId="1038"/>
    <cellStyle name="Note 2 16 4 4 2" xfId="3549"/>
    <cellStyle name="Note 2 16 4 4 2 2" xfId="20985"/>
    <cellStyle name="Note 2 16 4 4 2 3" xfId="35437"/>
    <cellStyle name="Note 2 16 4 4 3" xfId="6011"/>
    <cellStyle name="Note 2 16 4 4 3 2" xfId="23446"/>
    <cellStyle name="Note 2 16 4 4 3 3" xfId="37898"/>
    <cellStyle name="Note 2 16 4 4 4" xfId="8452"/>
    <cellStyle name="Note 2 16 4 4 4 2" xfId="25887"/>
    <cellStyle name="Note 2 16 4 4 4 3" xfId="40339"/>
    <cellStyle name="Note 2 16 4 4 5" xfId="10872"/>
    <cellStyle name="Note 2 16 4 4 5 2" xfId="28307"/>
    <cellStyle name="Note 2 16 4 4 5 3" xfId="42759"/>
    <cellStyle name="Note 2 16 4 4 6" xfId="15039"/>
    <cellStyle name="Note 2 16 4 4 6 2" xfId="32474"/>
    <cellStyle name="Note 2 16 4 4 6 3" xfId="46926"/>
    <cellStyle name="Note 2 16 4 4 7" xfId="17879"/>
    <cellStyle name="Note 2 16 4 4 8" xfId="20201"/>
    <cellStyle name="Note 2 16 4 5" xfId="3546"/>
    <cellStyle name="Note 2 16 4 5 2" xfId="13288"/>
    <cellStyle name="Note 2 16 4 5 2 2" xfId="30723"/>
    <cellStyle name="Note 2 16 4 5 2 3" xfId="45175"/>
    <cellStyle name="Note 2 16 4 5 3" xfId="15749"/>
    <cellStyle name="Note 2 16 4 5 3 2" xfId="33184"/>
    <cellStyle name="Note 2 16 4 5 3 3" xfId="47636"/>
    <cellStyle name="Note 2 16 4 5 4" xfId="20982"/>
    <cellStyle name="Note 2 16 4 5 5" xfId="35434"/>
    <cellStyle name="Note 2 16 4 6" xfId="6008"/>
    <cellStyle name="Note 2 16 4 6 2" xfId="23443"/>
    <cellStyle name="Note 2 16 4 6 3" xfId="37895"/>
    <cellStyle name="Note 2 16 4 7" xfId="8449"/>
    <cellStyle name="Note 2 16 4 7 2" xfId="25884"/>
    <cellStyle name="Note 2 16 4 7 3" xfId="40336"/>
    <cellStyle name="Note 2 16 4 8" xfId="10869"/>
    <cellStyle name="Note 2 16 4 8 2" xfId="28304"/>
    <cellStyle name="Note 2 16 4 8 3" xfId="42756"/>
    <cellStyle name="Note 2 16 4 9" xfId="17876"/>
    <cellStyle name="Note 2 16 5" xfId="1039"/>
    <cellStyle name="Note 2 16 5 2" xfId="1040"/>
    <cellStyle name="Note 2 16 5 2 2" xfId="3551"/>
    <cellStyle name="Note 2 16 5 2 2 2" xfId="13292"/>
    <cellStyle name="Note 2 16 5 2 2 2 2" xfId="30727"/>
    <cellStyle name="Note 2 16 5 2 2 2 3" xfId="45179"/>
    <cellStyle name="Note 2 16 5 2 2 3" xfId="15753"/>
    <cellStyle name="Note 2 16 5 2 2 3 2" xfId="33188"/>
    <cellStyle name="Note 2 16 5 2 2 3 3" xfId="47640"/>
    <cellStyle name="Note 2 16 5 2 2 4" xfId="20987"/>
    <cellStyle name="Note 2 16 5 2 2 5" xfId="35439"/>
    <cellStyle name="Note 2 16 5 2 3" xfId="6013"/>
    <cellStyle name="Note 2 16 5 2 3 2" xfId="23448"/>
    <cellStyle name="Note 2 16 5 2 3 3" xfId="37900"/>
    <cellStyle name="Note 2 16 5 2 4" xfId="8454"/>
    <cellStyle name="Note 2 16 5 2 4 2" xfId="25889"/>
    <cellStyle name="Note 2 16 5 2 4 3" xfId="40341"/>
    <cellStyle name="Note 2 16 5 2 5" xfId="10874"/>
    <cellStyle name="Note 2 16 5 2 5 2" xfId="28309"/>
    <cellStyle name="Note 2 16 5 2 5 3" xfId="42761"/>
    <cellStyle name="Note 2 16 5 2 6" xfId="17881"/>
    <cellStyle name="Note 2 16 5 3" xfId="1041"/>
    <cellStyle name="Note 2 16 5 3 2" xfId="3552"/>
    <cellStyle name="Note 2 16 5 3 2 2" xfId="13293"/>
    <cellStyle name="Note 2 16 5 3 2 2 2" xfId="30728"/>
    <cellStyle name="Note 2 16 5 3 2 2 3" xfId="45180"/>
    <cellStyle name="Note 2 16 5 3 2 3" xfId="15754"/>
    <cellStyle name="Note 2 16 5 3 2 3 2" xfId="33189"/>
    <cellStyle name="Note 2 16 5 3 2 3 3" xfId="47641"/>
    <cellStyle name="Note 2 16 5 3 2 4" xfId="20988"/>
    <cellStyle name="Note 2 16 5 3 2 5" xfId="35440"/>
    <cellStyle name="Note 2 16 5 3 3" xfId="6014"/>
    <cellStyle name="Note 2 16 5 3 3 2" xfId="23449"/>
    <cellStyle name="Note 2 16 5 3 3 3" xfId="37901"/>
    <cellStyle name="Note 2 16 5 3 4" xfId="8455"/>
    <cellStyle name="Note 2 16 5 3 4 2" xfId="25890"/>
    <cellStyle name="Note 2 16 5 3 4 3" xfId="40342"/>
    <cellStyle name="Note 2 16 5 3 5" xfId="10875"/>
    <cellStyle name="Note 2 16 5 3 5 2" xfId="28310"/>
    <cellStyle name="Note 2 16 5 3 5 3" xfId="42762"/>
    <cellStyle name="Note 2 16 5 3 6" xfId="17882"/>
    <cellStyle name="Note 2 16 5 4" xfId="1042"/>
    <cellStyle name="Note 2 16 5 4 2" xfId="3553"/>
    <cellStyle name="Note 2 16 5 4 2 2" xfId="20989"/>
    <cellStyle name="Note 2 16 5 4 2 3" xfId="35441"/>
    <cellStyle name="Note 2 16 5 4 3" xfId="6015"/>
    <cellStyle name="Note 2 16 5 4 3 2" xfId="23450"/>
    <cellStyle name="Note 2 16 5 4 3 3" xfId="37902"/>
    <cellStyle name="Note 2 16 5 4 4" xfId="8456"/>
    <cellStyle name="Note 2 16 5 4 4 2" xfId="25891"/>
    <cellStyle name="Note 2 16 5 4 4 3" xfId="40343"/>
    <cellStyle name="Note 2 16 5 4 5" xfId="10876"/>
    <cellStyle name="Note 2 16 5 4 5 2" xfId="28311"/>
    <cellStyle name="Note 2 16 5 4 5 3" xfId="42763"/>
    <cellStyle name="Note 2 16 5 4 6" xfId="15040"/>
    <cellStyle name="Note 2 16 5 4 6 2" xfId="32475"/>
    <cellStyle name="Note 2 16 5 4 6 3" xfId="46927"/>
    <cellStyle name="Note 2 16 5 4 7" xfId="17883"/>
    <cellStyle name="Note 2 16 5 4 8" xfId="20202"/>
    <cellStyle name="Note 2 16 5 5" xfId="3550"/>
    <cellStyle name="Note 2 16 5 5 2" xfId="13291"/>
    <cellStyle name="Note 2 16 5 5 2 2" xfId="30726"/>
    <cellStyle name="Note 2 16 5 5 2 3" xfId="45178"/>
    <cellStyle name="Note 2 16 5 5 3" xfId="15752"/>
    <cellStyle name="Note 2 16 5 5 3 2" xfId="33187"/>
    <cellStyle name="Note 2 16 5 5 3 3" xfId="47639"/>
    <cellStyle name="Note 2 16 5 5 4" xfId="20986"/>
    <cellStyle name="Note 2 16 5 5 5" xfId="35438"/>
    <cellStyle name="Note 2 16 5 6" xfId="6012"/>
    <cellStyle name="Note 2 16 5 6 2" xfId="23447"/>
    <cellStyle name="Note 2 16 5 6 3" xfId="37899"/>
    <cellStyle name="Note 2 16 5 7" xfId="8453"/>
    <cellStyle name="Note 2 16 5 7 2" xfId="25888"/>
    <cellStyle name="Note 2 16 5 7 3" xfId="40340"/>
    <cellStyle name="Note 2 16 5 8" xfId="10873"/>
    <cellStyle name="Note 2 16 5 8 2" xfId="28308"/>
    <cellStyle name="Note 2 16 5 8 3" xfId="42760"/>
    <cellStyle name="Note 2 16 5 9" xfId="17880"/>
    <cellStyle name="Note 2 16 6" xfId="1043"/>
    <cellStyle name="Note 2 16 6 2" xfId="3554"/>
    <cellStyle name="Note 2 16 6 2 2" xfId="13294"/>
    <cellStyle name="Note 2 16 6 2 2 2" xfId="30729"/>
    <cellStyle name="Note 2 16 6 2 2 3" xfId="45181"/>
    <cellStyle name="Note 2 16 6 2 3" xfId="15755"/>
    <cellStyle name="Note 2 16 6 2 3 2" xfId="33190"/>
    <cellStyle name="Note 2 16 6 2 3 3" xfId="47642"/>
    <cellStyle name="Note 2 16 6 2 4" xfId="20990"/>
    <cellStyle name="Note 2 16 6 2 5" xfId="35442"/>
    <cellStyle name="Note 2 16 6 3" xfId="6016"/>
    <cellStyle name="Note 2 16 6 3 2" xfId="23451"/>
    <cellStyle name="Note 2 16 6 3 3" xfId="37903"/>
    <cellStyle name="Note 2 16 6 4" xfId="8457"/>
    <cellStyle name="Note 2 16 6 4 2" xfId="25892"/>
    <cellStyle name="Note 2 16 6 4 3" xfId="40344"/>
    <cellStyle name="Note 2 16 6 5" xfId="10877"/>
    <cellStyle name="Note 2 16 6 5 2" xfId="28312"/>
    <cellStyle name="Note 2 16 6 5 3" xfId="42764"/>
    <cellStyle name="Note 2 16 6 6" xfId="17884"/>
    <cellStyle name="Note 2 16 7" xfId="1044"/>
    <cellStyle name="Note 2 16 7 2" xfId="3555"/>
    <cellStyle name="Note 2 16 7 2 2" xfId="13295"/>
    <cellStyle name="Note 2 16 7 2 2 2" xfId="30730"/>
    <cellStyle name="Note 2 16 7 2 2 3" xfId="45182"/>
    <cellStyle name="Note 2 16 7 2 3" xfId="15756"/>
    <cellStyle name="Note 2 16 7 2 3 2" xfId="33191"/>
    <cellStyle name="Note 2 16 7 2 3 3" xfId="47643"/>
    <cellStyle name="Note 2 16 7 2 4" xfId="20991"/>
    <cellStyle name="Note 2 16 7 2 5" xfId="35443"/>
    <cellStyle name="Note 2 16 7 3" xfId="6017"/>
    <cellStyle name="Note 2 16 7 3 2" xfId="23452"/>
    <cellStyle name="Note 2 16 7 3 3" xfId="37904"/>
    <cellStyle name="Note 2 16 7 4" xfId="8458"/>
    <cellStyle name="Note 2 16 7 4 2" xfId="25893"/>
    <cellStyle name="Note 2 16 7 4 3" xfId="40345"/>
    <cellStyle name="Note 2 16 7 5" xfId="10878"/>
    <cellStyle name="Note 2 16 7 5 2" xfId="28313"/>
    <cellStyle name="Note 2 16 7 5 3" xfId="42765"/>
    <cellStyle name="Note 2 16 7 6" xfId="17885"/>
    <cellStyle name="Note 2 16 8" xfId="1045"/>
    <cellStyle name="Note 2 16 8 2" xfId="3556"/>
    <cellStyle name="Note 2 16 8 2 2" xfId="20992"/>
    <cellStyle name="Note 2 16 8 2 3" xfId="35444"/>
    <cellStyle name="Note 2 16 8 3" xfId="6018"/>
    <cellStyle name="Note 2 16 8 3 2" xfId="23453"/>
    <cellStyle name="Note 2 16 8 3 3" xfId="37905"/>
    <cellStyle name="Note 2 16 8 4" xfId="8459"/>
    <cellStyle name="Note 2 16 8 4 2" xfId="25894"/>
    <cellStyle name="Note 2 16 8 4 3" xfId="40346"/>
    <cellStyle name="Note 2 16 8 5" xfId="10879"/>
    <cellStyle name="Note 2 16 8 5 2" xfId="28314"/>
    <cellStyle name="Note 2 16 8 5 3" xfId="42766"/>
    <cellStyle name="Note 2 16 8 6" xfId="15041"/>
    <cellStyle name="Note 2 16 8 6 2" xfId="32476"/>
    <cellStyle name="Note 2 16 8 6 3" xfId="46928"/>
    <cellStyle name="Note 2 16 8 7" xfId="17886"/>
    <cellStyle name="Note 2 16 8 8" xfId="20203"/>
    <cellStyle name="Note 2 16 9" xfId="3537"/>
    <cellStyle name="Note 2 16 9 2" xfId="13281"/>
    <cellStyle name="Note 2 16 9 2 2" xfId="30716"/>
    <cellStyle name="Note 2 16 9 2 3" xfId="45168"/>
    <cellStyle name="Note 2 16 9 3" xfId="15742"/>
    <cellStyle name="Note 2 16 9 3 2" xfId="33177"/>
    <cellStyle name="Note 2 16 9 3 3" xfId="47629"/>
    <cellStyle name="Note 2 16 9 4" xfId="20973"/>
    <cellStyle name="Note 2 16 9 5" xfId="35425"/>
    <cellStyle name="Note 2 17" xfId="1046"/>
    <cellStyle name="Note 2 17 10" xfId="6019"/>
    <cellStyle name="Note 2 17 10 2" xfId="23454"/>
    <cellStyle name="Note 2 17 10 3" xfId="37906"/>
    <cellStyle name="Note 2 17 11" xfId="8460"/>
    <cellStyle name="Note 2 17 11 2" xfId="25895"/>
    <cellStyle name="Note 2 17 11 3" xfId="40347"/>
    <cellStyle name="Note 2 17 12" xfId="10880"/>
    <cellStyle name="Note 2 17 12 2" xfId="28315"/>
    <cellStyle name="Note 2 17 12 3" xfId="42767"/>
    <cellStyle name="Note 2 17 13" xfId="17887"/>
    <cellStyle name="Note 2 17 2" xfId="1047"/>
    <cellStyle name="Note 2 17 2 2" xfId="1048"/>
    <cellStyle name="Note 2 17 2 2 2" xfId="3559"/>
    <cellStyle name="Note 2 17 2 2 2 2" xfId="13298"/>
    <cellStyle name="Note 2 17 2 2 2 2 2" xfId="30733"/>
    <cellStyle name="Note 2 17 2 2 2 2 3" xfId="45185"/>
    <cellStyle name="Note 2 17 2 2 2 3" xfId="15759"/>
    <cellStyle name="Note 2 17 2 2 2 3 2" xfId="33194"/>
    <cellStyle name="Note 2 17 2 2 2 3 3" xfId="47646"/>
    <cellStyle name="Note 2 17 2 2 2 4" xfId="20995"/>
    <cellStyle name="Note 2 17 2 2 2 5" xfId="35447"/>
    <cellStyle name="Note 2 17 2 2 3" xfId="6021"/>
    <cellStyle name="Note 2 17 2 2 3 2" xfId="23456"/>
    <cellStyle name="Note 2 17 2 2 3 3" xfId="37908"/>
    <cellStyle name="Note 2 17 2 2 4" xfId="8462"/>
    <cellStyle name="Note 2 17 2 2 4 2" xfId="25897"/>
    <cellStyle name="Note 2 17 2 2 4 3" xfId="40349"/>
    <cellStyle name="Note 2 17 2 2 5" xfId="10882"/>
    <cellStyle name="Note 2 17 2 2 5 2" xfId="28317"/>
    <cellStyle name="Note 2 17 2 2 5 3" xfId="42769"/>
    <cellStyle name="Note 2 17 2 2 6" xfId="17889"/>
    <cellStyle name="Note 2 17 2 3" xfId="1049"/>
    <cellStyle name="Note 2 17 2 3 2" xfId="3560"/>
    <cellStyle name="Note 2 17 2 3 2 2" xfId="13299"/>
    <cellStyle name="Note 2 17 2 3 2 2 2" xfId="30734"/>
    <cellStyle name="Note 2 17 2 3 2 2 3" xfId="45186"/>
    <cellStyle name="Note 2 17 2 3 2 3" xfId="15760"/>
    <cellStyle name="Note 2 17 2 3 2 3 2" xfId="33195"/>
    <cellStyle name="Note 2 17 2 3 2 3 3" xfId="47647"/>
    <cellStyle name="Note 2 17 2 3 2 4" xfId="20996"/>
    <cellStyle name="Note 2 17 2 3 2 5" xfId="35448"/>
    <cellStyle name="Note 2 17 2 3 3" xfId="6022"/>
    <cellStyle name="Note 2 17 2 3 3 2" xfId="23457"/>
    <cellStyle name="Note 2 17 2 3 3 3" xfId="37909"/>
    <cellStyle name="Note 2 17 2 3 4" xfId="8463"/>
    <cellStyle name="Note 2 17 2 3 4 2" xfId="25898"/>
    <cellStyle name="Note 2 17 2 3 4 3" xfId="40350"/>
    <cellStyle name="Note 2 17 2 3 5" xfId="10883"/>
    <cellStyle name="Note 2 17 2 3 5 2" xfId="28318"/>
    <cellStyle name="Note 2 17 2 3 5 3" xfId="42770"/>
    <cellStyle name="Note 2 17 2 3 6" xfId="17890"/>
    <cellStyle name="Note 2 17 2 4" xfId="1050"/>
    <cellStyle name="Note 2 17 2 4 2" xfId="3561"/>
    <cellStyle name="Note 2 17 2 4 2 2" xfId="20997"/>
    <cellStyle name="Note 2 17 2 4 2 3" xfId="35449"/>
    <cellStyle name="Note 2 17 2 4 3" xfId="6023"/>
    <cellStyle name="Note 2 17 2 4 3 2" xfId="23458"/>
    <cellStyle name="Note 2 17 2 4 3 3" xfId="37910"/>
    <cellStyle name="Note 2 17 2 4 4" xfId="8464"/>
    <cellStyle name="Note 2 17 2 4 4 2" xfId="25899"/>
    <cellStyle name="Note 2 17 2 4 4 3" xfId="40351"/>
    <cellStyle name="Note 2 17 2 4 5" xfId="10884"/>
    <cellStyle name="Note 2 17 2 4 5 2" xfId="28319"/>
    <cellStyle name="Note 2 17 2 4 5 3" xfId="42771"/>
    <cellStyle name="Note 2 17 2 4 6" xfId="15042"/>
    <cellStyle name="Note 2 17 2 4 6 2" xfId="32477"/>
    <cellStyle name="Note 2 17 2 4 6 3" xfId="46929"/>
    <cellStyle name="Note 2 17 2 4 7" xfId="17891"/>
    <cellStyle name="Note 2 17 2 4 8" xfId="20204"/>
    <cellStyle name="Note 2 17 2 5" xfId="3558"/>
    <cellStyle name="Note 2 17 2 5 2" xfId="13297"/>
    <cellStyle name="Note 2 17 2 5 2 2" xfId="30732"/>
    <cellStyle name="Note 2 17 2 5 2 3" xfId="45184"/>
    <cellStyle name="Note 2 17 2 5 3" xfId="15758"/>
    <cellStyle name="Note 2 17 2 5 3 2" xfId="33193"/>
    <cellStyle name="Note 2 17 2 5 3 3" xfId="47645"/>
    <cellStyle name="Note 2 17 2 5 4" xfId="20994"/>
    <cellStyle name="Note 2 17 2 5 5" xfId="35446"/>
    <cellStyle name="Note 2 17 2 6" xfId="6020"/>
    <cellStyle name="Note 2 17 2 6 2" xfId="23455"/>
    <cellStyle name="Note 2 17 2 6 3" xfId="37907"/>
    <cellStyle name="Note 2 17 2 7" xfId="8461"/>
    <cellStyle name="Note 2 17 2 7 2" xfId="25896"/>
    <cellStyle name="Note 2 17 2 7 3" xfId="40348"/>
    <cellStyle name="Note 2 17 2 8" xfId="10881"/>
    <cellStyle name="Note 2 17 2 8 2" xfId="28316"/>
    <cellStyle name="Note 2 17 2 8 3" xfId="42768"/>
    <cellStyle name="Note 2 17 2 9" xfId="17888"/>
    <cellStyle name="Note 2 17 3" xfId="1051"/>
    <cellStyle name="Note 2 17 3 2" xfId="1052"/>
    <cellStyle name="Note 2 17 3 2 2" xfId="3563"/>
    <cellStyle name="Note 2 17 3 2 2 2" xfId="13301"/>
    <cellStyle name="Note 2 17 3 2 2 2 2" xfId="30736"/>
    <cellStyle name="Note 2 17 3 2 2 2 3" xfId="45188"/>
    <cellStyle name="Note 2 17 3 2 2 3" xfId="15762"/>
    <cellStyle name="Note 2 17 3 2 2 3 2" xfId="33197"/>
    <cellStyle name="Note 2 17 3 2 2 3 3" xfId="47649"/>
    <cellStyle name="Note 2 17 3 2 2 4" xfId="20999"/>
    <cellStyle name="Note 2 17 3 2 2 5" xfId="35451"/>
    <cellStyle name="Note 2 17 3 2 3" xfId="6025"/>
    <cellStyle name="Note 2 17 3 2 3 2" xfId="23460"/>
    <cellStyle name="Note 2 17 3 2 3 3" xfId="37912"/>
    <cellStyle name="Note 2 17 3 2 4" xfId="8466"/>
    <cellStyle name="Note 2 17 3 2 4 2" xfId="25901"/>
    <cellStyle name="Note 2 17 3 2 4 3" xfId="40353"/>
    <cellStyle name="Note 2 17 3 2 5" xfId="10886"/>
    <cellStyle name="Note 2 17 3 2 5 2" xfId="28321"/>
    <cellStyle name="Note 2 17 3 2 5 3" xfId="42773"/>
    <cellStyle name="Note 2 17 3 2 6" xfId="17893"/>
    <cellStyle name="Note 2 17 3 3" xfId="1053"/>
    <cellStyle name="Note 2 17 3 3 2" xfId="3564"/>
    <cellStyle name="Note 2 17 3 3 2 2" xfId="13302"/>
    <cellStyle name="Note 2 17 3 3 2 2 2" xfId="30737"/>
    <cellStyle name="Note 2 17 3 3 2 2 3" xfId="45189"/>
    <cellStyle name="Note 2 17 3 3 2 3" xfId="15763"/>
    <cellStyle name="Note 2 17 3 3 2 3 2" xfId="33198"/>
    <cellStyle name="Note 2 17 3 3 2 3 3" xfId="47650"/>
    <cellStyle name="Note 2 17 3 3 2 4" xfId="21000"/>
    <cellStyle name="Note 2 17 3 3 2 5" xfId="35452"/>
    <cellStyle name="Note 2 17 3 3 3" xfId="6026"/>
    <cellStyle name="Note 2 17 3 3 3 2" xfId="23461"/>
    <cellStyle name="Note 2 17 3 3 3 3" xfId="37913"/>
    <cellStyle name="Note 2 17 3 3 4" xfId="8467"/>
    <cellStyle name="Note 2 17 3 3 4 2" xfId="25902"/>
    <cellStyle name="Note 2 17 3 3 4 3" xfId="40354"/>
    <cellStyle name="Note 2 17 3 3 5" xfId="10887"/>
    <cellStyle name="Note 2 17 3 3 5 2" xfId="28322"/>
    <cellStyle name="Note 2 17 3 3 5 3" xfId="42774"/>
    <cellStyle name="Note 2 17 3 3 6" xfId="17894"/>
    <cellStyle name="Note 2 17 3 4" xfId="1054"/>
    <cellStyle name="Note 2 17 3 4 2" xfId="3565"/>
    <cellStyle name="Note 2 17 3 4 2 2" xfId="21001"/>
    <cellStyle name="Note 2 17 3 4 2 3" xfId="35453"/>
    <cellStyle name="Note 2 17 3 4 3" xfId="6027"/>
    <cellStyle name="Note 2 17 3 4 3 2" xfId="23462"/>
    <cellStyle name="Note 2 17 3 4 3 3" xfId="37914"/>
    <cellStyle name="Note 2 17 3 4 4" xfId="8468"/>
    <cellStyle name="Note 2 17 3 4 4 2" xfId="25903"/>
    <cellStyle name="Note 2 17 3 4 4 3" xfId="40355"/>
    <cellStyle name="Note 2 17 3 4 5" xfId="10888"/>
    <cellStyle name="Note 2 17 3 4 5 2" xfId="28323"/>
    <cellStyle name="Note 2 17 3 4 5 3" xfId="42775"/>
    <cellStyle name="Note 2 17 3 4 6" xfId="15043"/>
    <cellStyle name="Note 2 17 3 4 6 2" xfId="32478"/>
    <cellStyle name="Note 2 17 3 4 6 3" xfId="46930"/>
    <cellStyle name="Note 2 17 3 4 7" xfId="17895"/>
    <cellStyle name="Note 2 17 3 4 8" xfId="20205"/>
    <cellStyle name="Note 2 17 3 5" xfId="3562"/>
    <cellStyle name="Note 2 17 3 5 2" xfId="13300"/>
    <cellStyle name="Note 2 17 3 5 2 2" xfId="30735"/>
    <cellStyle name="Note 2 17 3 5 2 3" xfId="45187"/>
    <cellStyle name="Note 2 17 3 5 3" xfId="15761"/>
    <cellStyle name="Note 2 17 3 5 3 2" xfId="33196"/>
    <cellStyle name="Note 2 17 3 5 3 3" xfId="47648"/>
    <cellStyle name="Note 2 17 3 5 4" xfId="20998"/>
    <cellStyle name="Note 2 17 3 5 5" xfId="35450"/>
    <cellStyle name="Note 2 17 3 6" xfId="6024"/>
    <cellStyle name="Note 2 17 3 6 2" xfId="23459"/>
    <cellStyle name="Note 2 17 3 6 3" xfId="37911"/>
    <cellStyle name="Note 2 17 3 7" xfId="8465"/>
    <cellStyle name="Note 2 17 3 7 2" xfId="25900"/>
    <cellStyle name="Note 2 17 3 7 3" xfId="40352"/>
    <cellStyle name="Note 2 17 3 8" xfId="10885"/>
    <cellStyle name="Note 2 17 3 8 2" xfId="28320"/>
    <cellStyle name="Note 2 17 3 8 3" xfId="42772"/>
    <cellStyle name="Note 2 17 3 9" xfId="17892"/>
    <cellStyle name="Note 2 17 4" xfId="1055"/>
    <cellStyle name="Note 2 17 4 2" xfId="1056"/>
    <cellStyle name="Note 2 17 4 2 2" xfId="3567"/>
    <cellStyle name="Note 2 17 4 2 2 2" xfId="13304"/>
    <cellStyle name="Note 2 17 4 2 2 2 2" xfId="30739"/>
    <cellStyle name="Note 2 17 4 2 2 2 3" xfId="45191"/>
    <cellStyle name="Note 2 17 4 2 2 3" xfId="15765"/>
    <cellStyle name="Note 2 17 4 2 2 3 2" xfId="33200"/>
    <cellStyle name="Note 2 17 4 2 2 3 3" xfId="47652"/>
    <cellStyle name="Note 2 17 4 2 2 4" xfId="21003"/>
    <cellStyle name="Note 2 17 4 2 2 5" xfId="35455"/>
    <cellStyle name="Note 2 17 4 2 3" xfId="6029"/>
    <cellStyle name="Note 2 17 4 2 3 2" xfId="23464"/>
    <cellStyle name="Note 2 17 4 2 3 3" xfId="37916"/>
    <cellStyle name="Note 2 17 4 2 4" xfId="8470"/>
    <cellStyle name="Note 2 17 4 2 4 2" xfId="25905"/>
    <cellStyle name="Note 2 17 4 2 4 3" xfId="40357"/>
    <cellStyle name="Note 2 17 4 2 5" xfId="10890"/>
    <cellStyle name="Note 2 17 4 2 5 2" xfId="28325"/>
    <cellStyle name="Note 2 17 4 2 5 3" xfId="42777"/>
    <cellStyle name="Note 2 17 4 2 6" xfId="17897"/>
    <cellStyle name="Note 2 17 4 3" xfId="1057"/>
    <cellStyle name="Note 2 17 4 3 2" xfId="3568"/>
    <cellStyle name="Note 2 17 4 3 2 2" xfId="13305"/>
    <cellStyle name="Note 2 17 4 3 2 2 2" xfId="30740"/>
    <cellStyle name="Note 2 17 4 3 2 2 3" xfId="45192"/>
    <cellStyle name="Note 2 17 4 3 2 3" xfId="15766"/>
    <cellStyle name="Note 2 17 4 3 2 3 2" xfId="33201"/>
    <cellStyle name="Note 2 17 4 3 2 3 3" xfId="47653"/>
    <cellStyle name="Note 2 17 4 3 2 4" xfId="21004"/>
    <cellStyle name="Note 2 17 4 3 2 5" xfId="35456"/>
    <cellStyle name="Note 2 17 4 3 3" xfId="6030"/>
    <cellStyle name="Note 2 17 4 3 3 2" xfId="23465"/>
    <cellStyle name="Note 2 17 4 3 3 3" xfId="37917"/>
    <cellStyle name="Note 2 17 4 3 4" xfId="8471"/>
    <cellStyle name="Note 2 17 4 3 4 2" xfId="25906"/>
    <cellStyle name="Note 2 17 4 3 4 3" xfId="40358"/>
    <cellStyle name="Note 2 17 4 3 5" xfId="10891"/>
    <cellStyle name="Note 2 17 4 3 5 2" xfId="28326"/>
    <cellStyle name="Note 2 17 4 3 5 3" xfId="42778"/>
    <cellStyle name="Note 2 17 4 3 6" xfId="17898"/>
    <cellStyle name="Note 2 17 4 4" xfId="1058"/>
    <cellStyle name="Note 2 17 4 4 2" xfId="3569"/>
    <cellStyle name="Note 2 17 4 4 2 2" xfId="21005"/>
    <cellStyle name="Note 2 17 4 4 2 3" xfId="35457"/>
    <cellStyle name="Note 2 17 4 4 3" xfId="6031"/>
    <cellStyle name="Note 2 17 4 4 3 2" xfId="23466"/>
    <cellStyle name="Note 2 17 4 4 3 3" xfId="37918"/>
    <cellStyle name="Note 2 17 4 4 4" xfId="8472"/>
    <cellStyle name="Note 2 17 4 4 4 2" xfId="25907"/>
    <cellStyle name="Note 2 17 4 4 4 3" xfId="40359"/>
    <cellStyle name="Note 2 17 4 4 5" xfId="10892"/>
    <cellStyle name="Note 2 17 4 4 5 2" xfId="28327"/>
    <cellStyle name="Note 2 17 4 4 5 3" xfId="42779"/>
    <cellStyle name="Note 2 17 4 4 6" xfId="15044"/>
    <cellStyle name="Note 2 17 4 4 6 2" xfId="32479"/>
    <cellStyle name="Note 2 17 4 4 6 3" xfId="46931"/>
    <cellStyle name="Note 2 17 4 4 7" xfId="17899"/>
    <cellStyle name="Note 2 17 4 4 8" xfId="20206"/>
    <cellStyle name="Note 2 17 4 5" xfId="3566"/>
    <cellStyle name="Note 2 17 4 5 2" xfId="13303"/>
    <cellStyle name="Note 2 17 4 5 2 2" xfId="30738"/>
    <cellStyle name="Note 2 17 4 5 2 3" xfId="45190"/>
    <cellStyle name="Note 2 17 4 5 3" xfId="15764"/>
    <cellStyle name="Note 2 17 4 5 3 2" xfId="33199"/>
    <cellStyle name="Note 2 17 4 5 3 3" xfId="47651"/>
    <cellStyle name="Note 2 17 4 5 4" xfId="21002"/>
    <cellStyle name="Note 2 17 4 5 5" xfId="35454"/>
    <cellStyle name="Note 2 17 4 6" xfId="6028"/>
    <cellStyle name="Note 2 17 4 6 2" xfId="23463"/>
    <cellStyle name="Note 2 17 4 6 3" xfId="37915"/>
    <cellStyle name="Note 2 17 4 7" xfId="8469"/>
    <cellStyle name="Note 2 17 4 7 2" xfId="25904"/>
    <cellStyle name="Note 2 17 4 7 3" xfId="40356"/>
    <cellStyle name="Note 2 17 4 8" xfId="10889"/>
    <cellStyle name="Note 2 17 4 8 2" xfId="28324"/>
    <cellStyle name="Note 2 17 4 8 3" xfId="42776"/>
    <cellStyle name="Note 2 17 4 9" xfId="17896"/>
    <cellStyle name="Note 2 17 5" xfId="1059"/>
    <cellStyle name="Note 2 17 5 2" xfId="1060"/>
    <cellStyle name="Note 2 17 5 2 2" xfId="3571"/>
    <cellStyle name="Note 2 17 5 2 2 2" xfId="13307"/>
    <cellStyle name="Note 2 17 5 2 2 2 2" xfId="30742"/>
    <cellStyle name="Note 2 17 5 2 2 2 3" xfId="45194"/>
    <cellStyle name="Note 2 17 5 2 2 3" xfId="15768"/>
    <cellStyle name="Note 2 17 5 2 2 3 2" xfId="33203"/>
    <cellStyle name="Note 2 17 5 2 2 3 3" xfId="47655"/>
    <cellStyle name="Note 2 17 5 2 2 4" xfId="21007"/>
    <cellStyle name="Note 2 17 5 2 2 5" xfId="35459"/>
    <cellStyle name="Note 2 17 5 2 3" xfId="6033"/>
    <cellStyle name="Note 2 17 5 2 3 2" xfId="23468"/>
    <cellStyle name="Note 2 17 5 2 3 3" xfId="37920"/>
    <cellStyle name="Note 2 17 5 2 4" xfId="8474"/>
    <cellStyle name="Note 2 17 5 2 4 2" xfId="25909"/>
    <cellStyle name="Note 2 17 5 2 4 3" xfId="40361"/>
    <cellStyle name="Note 2 17 5 2 5" xfId="10894"/>
    <cellStyle name="Note 2 17 5 2 5 2" xfId="28329"/>
    <cellStyle name="Note 2 17 5 2 5 3" xfId="42781"/>
    <cellStyle name="Note 2 17 5 2 6" xfId="17901"/>
    <cellStyle name="Note 2 17 5 3" xfId="1061"/>
    <cellStyle name="Note 2 17 5 3 2" xfId="3572"/>
    <cellStyle name="Note 2 17 5 3 2 2" xfId="13308"/>
    <cellStyle name="Note 2 17 5 3 2 2 2" xfId="30743"/>
    <cellStyle name="Note 2 17 5 3 2 2 3" xfId="45195"/>
    <cellStyle name="Note 2 17 5 3 2 3" xfId="15769"/>
    <cellStyle name="Note 2 17 5 3 2 3 2" xfId="33204"/>
    <cellStyle name="Note 2 17 5 3 2 3 3" xfId="47656"/>
    <cellStyle name="Note 2 17 5 3 2 4" xfId="21008"/>
    <cellStyle name="Note 2 17 5 3 2 5" xfId="35460"/>
    <cellStyle name="Note 2 17 5 3 3" xfId="6034"/>
    <cellStyle name="Note 2 17 5 3 3 2" xfId="23469"/>
    <cellStyle name="Note 2 17 5 3 3 3" xfId="37921"/>
    <cellStyle name="Note 2 17 5 3 4" xfId="8475"/>
    <cellStyle name="Note 2 17 5 3 4 2" xfId="25910"/>
    <cellStyle name="Note 2 17 5 3 4 3" xfId="40362"/>
    <cellStyle name="Note 2 17 5 3 5" xfId="10895"/>
    <cellStyle name="Note 2 17 5 3 5 2" xfId="28330"/>
    <cellStyle name="Note 2 17 5 3 5 3" xfId="42782"/>
    <cellStyle name="Note 2 17 5 3 6" xfId="17902"/>
    <cellStyle name="Note 2 17 5 4" xfId="1062"/>
    <cellStyle name="Note 2 17 5 4 2" xfId="3573"/>
    <cellStyle name="Note 2 17 5 4 2 2" xfId="21009"/>
    <cellStyle name="Note 2 17 5 4 2 3" xfId="35461"/>
    <cellStyle name="Note 2 17 5 4 3" xfId="6035"/>
    <cellStyle name="Note 2 17 5 4 3 2" xfId="23470"/>
    <cellStyle name="Note 2 17 5 4 3 3" xfId="37922"/>
    <cellStyle name="Note 2 17 5 4 4" xfId="8476"/>
    <cellStyle name="Note 2 17 5 4 4 2" xfId="25911"/>
    <cellStyle name="Note 2 17 5 4 4 3" xfId="40363"/>
    <cellStyle name="Note 2 17 5 4 5" xfId="10896"/>
    <cellStyle name="Note 2 17 5 4 5 2" xfId="28331"/>
    <cellStyle name="Note 2 17 5 4 5 3" xfId="42783"/>
    <cellStyle name="Note 2 17 5 4 6" xfId="15045"/>
    <cellStyle name="Note 2 17 5 4 6 2" xfId="32480"/>
    <cellStyle name="Note 2 17 5 4 6 3" xfId="46932"/>
    <cellStyle name="Note 2 17 5 4 7" xfId="17903"/>
    <cellStyle name="Note 2 17 5 4 8" xfId="20207"/>
    <cellStyle name="Note 2 17 5 5" xfId="3570"/>
    <cellStyle name="Note 2 17 5 5 2" xfId="13306"/>
    <cellStyle name="Note 2 17 5 5 2 2" xfId="30741"/>
    <cellStyle name="Note 2 17 5 5 2 3" xfId="45193"/>
    <cellStyle name="Note 2 17 5 5 3" xfId="15767"/>
    <cellStyle name="Note 2 17 5 5 3 2" xfId="33202"/>
    <cellStyle name="Note 2 17 5 5 3 3" xfId="47654"/>
    <cellStyle name="Note 2 17 5 5 4" xfId="21006"/>
    <cellStyle name="Note 2 17 5 5 5" xfId="35458"/>
    <cellStyle name="Note 2 17 5 6" xfId="6032"/>
    <cellStyle name="Note 2 17 5 6 2" xfId="23467"/>
    <cellStyle name="Note 2 17 5 6 3" xfId="37919"/>
    <cellStyle name="Note 2 17 5 7" xfId="8473"/>
    <cellStyle name="Note 2 17 5 7 2" xfId="25908"/>
    <cellStyle name="Note 2 17 5 7 3" xfId="40360"/>
    <cellStyle name="Note 2 17 5 8" xfId="10893"/>
    <cellStyle name="Note 2 17 5 8 2" xfId="28328"/>
    <cellStyle name="Note 2 17 5 8 3" xfId="42780"/>
    <cellStyle name="Note 2 17 5 9" xfId="17900"/>
    <cellStyle name="Note 2 17 6" xfId="1063"/>
    <cellStyle name="Note 2 17 6 2" xfId="3574"/>
    <cellStyle name="Note 2 17 6 2 2" xfId="13309"/>
    <cellStyle name="Note 2 17 6 2 2 2" xfId="30744"/>
    <cellStyle name="Note 2 17 6 2 2 3" xfId="45196"/>
    <cellStyle name="Note 2 17 6 2 3" xfId="15770"/>
    <cellStyle name="Note 2 17 6 2 3 2" xfId="33205"/>
    <cellStyle name="Note 2 17 6 2 3 3" xfId="47657"/>
    <cellStyle name="Note 2 17 6 2 4" xfId="21010"/>
    <cellStyle name="Note 2 17 6 2 5" xfId="35462"/>
    <cellStyle name="Note 2 17 6 3" xfId="6036"/>
    <cellStyle name="Note 2 17 6 3 2" xfId="23471"/>
    <cellStyle name="Note 2 17 6 3 3" xfId="37923"/>
    <cellStyle name="Note 2 17 6 4" xfId="8477"/>
    <cellStyle name="Note 2 17 6 4 2" xfId="25912"/>
    <cellStyle name="Note 2 17 6 4 3" xfId="40364"/>
    <cellStyle name="Note 2 17 6 5" xfId="10897"/>
    <cellStyle name="Note 2 17 6 5 2" xfId="28332"/>
    <cellStyle name="Note 2 17 6 5 3" xfId="42784"/>
    <cellStyle name="Note 2 17 6 6" xfId="17904"/>
    <cellStyle name="Note 2 17 7" xfId="1064"/>
    <cellStyle name="Note 2 17 7 2" xfId="3575"/>
    <cellStyle name="Note 2 17 7 2 2" xfId="13310"/>
    <cellStyle name="Note 2 17 7 2 2 2" xfId="30745"/>
    <cellStyle name="Note 2 17 7 2 2 3" xfId="45197"/>
    <cellStyle name="Note 2 17 7 2 3" xfId="15771"/>
    <cellStyle name="Note 2 17 7 2 3 2" xfId="33206"/>
    <cellStyle name="Note 2 17 7 2 3 3" xfId="47658"/>
    <cellStyle name="Note 2 17 7 2 4" xfId="21011"/>
    <cellStyle name="Note 2 17 7 2 5" xfId="35463"/>
    <cellStyle name="Note 2 17 7 3" xfId="6037"/>
    <cellStyle name="Note 2 17 7 3 2" xfId="23472"/>
    <cellStyle name="Note 2 17 7 3 3" xfId="37924"/>
    <cellStyle name="Note 2 17 7 4" xfId="8478"/>
    <cellStyle name="Note 2 17 7 4 2" xfId="25913"/>
    <cellStyle name="Note 2 17 7 4 3" xfId="40365"/>
    <cellStyle name="Note 2 17 7 5" xfId="10898"/>
    <cellStyle name="Note 2 17 7 5 2" xfId="28333"/>
    <cellStyle name="Note 2 17 7 5 3" xfId="42785"/>
    <cellStyle name="Note 2 17 7 6" xfId="17905"/>
    <cellStyle name="Note 2 17 8" xfId="1065"/>
    <cellStyle name="Note 2 17 8 2" xfId="3576"/>
    <cellStyle name="Note 2 17 8 2 2" xfId="21012"/>
    <cellStyle name="Note 2 17 8 2 3" xfId="35464"/>
    <cellStyle name="Note 2 17 8 3" xfId="6038"/>
    <cellStyle name="Note 2 17 8 3 2" xfId="23473"/>
    <cellStyle name="Note 2 17 8 3 3" xfId="37925"/>
    <cellStyle name="Note 2 17 8 4" xfId="8479"/>
    <cellStyle name="Note 2 17 8 4 2" xfId="25914"/>
    <cellStyle name="Note 2 17 8 4 3" xfId="40366"/>
    <cellStyle name="Note 2 17 8 5" xfId="10899"/>
    <cellStyle name="Note 2 17 8 5 2" xfId="28334"/>
    <cellStyle name="Note 2 17 8 5 3" xfId="42786"/>
    <cellStyle name="Note 2 17 8 6" xfId="15046"/>
    <cellStyle name="Note 2 17 8 6 2" xfId="32481"/>
    <cellStyle name="Note 2 17 8 6 3" xfId="46933"/>
    <cellStyle name="Note 2 17 8 7" xfId="17906"/>
    <cellStyle name="Note 2 17 8 8" xfId="20208"/>
    <cellStyle name="Note 2 17 9" xfId="3557"/>
    <cellStyle name="Note 2 17 9 2" xfId="13296"/>
    <cellStyle name="Note 2 17 9 2 2" xfId="30731"/>
    <cellStyle name="Note 2 17 9 2 3" xfId="45183"/>
    <cellStyle name="Note 2 17 9 3" xfId="15757"/>
    <cellStyle name="Note 2 17 9 3 2" xfId="33192"/>
    <cellStyle name="Note 2 17 9 3 3" xfId="47644"/>
    <cellStyle name="Note 2 17 9 4" xfId="20993"/>
    <cellStyle name="Note 2 17 9 5" xfId="35445"/>
    <cellStyle name="Note 2 18" xfId="1066"/>
    <cellStyle name="Note 2 18 10" xfId="6039"/>
    <cellStyle name="Note 2 18 10 2" xfId="23474"/>
    <cellStyle name="Note 2 18 10 3" xfId="37926"/>
    <cellStyle name="Note 2 18 11" xfId="8480"/>
    <cellStyle name="Note 2 18 11 2" xfId="25915"/>
    <cellStyle name="Note 2 18 11 3" xfId="40367"/>
    <cellStyle name="Note 2 18 12" xfId="10900"/>
    <cellStyle name="Note 2 18 12 2" xfId="28335"/>
    <cellStyle name="Note 2 18 12 3" xfId="42787"/>
    <cellStyle name="Note 2 18 13" xfId="17907"/>
    <cellStyle name="Note 2 18 2" xfId="1067"/>
    <cellStyle name="Note 2 18 2 2" xfId="1068"/>
    <cellStyle name="Note 2 18 2 2 2" xfId="3579"/>
    <cellStyle name="Note 2 18 2 2 2 2" xfId="13313"/>
    <cellStyle name="Note 2 18 2 2 2 2 2" xfId="30748"/>
    <cellStyle name="Note 2 18 2 2 2 2 3" xfId="45200"/>
    <cellStyle name="Note 2 18 2 2 2 3" xfId="15774"/>
    <cellStyle name="Note 2 18 2 2 2 3 2" xfId="33209"/>
    <cellStyle name="Note 2 18 2 2 2 3 3" xfId="47661"/>
    <cellStyle name="Note 2 18 2 2 2 4" xfId="21015"/>
    <cellStyle name="Note 2 18 2 2 2 5" xfId="35467"/>
    <cellStyle name="Note 2 18 2 2 3" xfId="6041"/>
    <cellStyle name="Note 2 18 2 2 3 2" xfId="23476"/>
    <cellStyle name="Note 2 18 2 2 3 3" xfId="37928"/>
    <cellStyle name="Note 2 18 2 2 4" xfId="8482"/>
    <cellStyle name="Note 2 18 2 2 4 2" xfId="25917"/>
    <cellStyle name="Note 2 18 2 2 4 3" xfId="40369"/>
    <cellStyle name="Note 2 18 2 2 5" xfId="10902"/>
    <cellStyle name="Note 2 18 2 2 5 2" xfId="28337"/>
    <cellStyle name="Note 2 18 2 2 5 3" xfId="42789"/>
    <cellStyle name="Note 2 18 2 2 6" xfId="17909"/>
    <cellStyle name="Note 2 18 2 3" xfId="1069"/>
    <cellStyle name="Note 2 18 2 3 2" xfId="3580"/>
    <cellStyle name="Note 2 18 2 3 2 2" xfId="13314"/>
    <cellStyle name="Note 2 18 2 3 2 2 2" xfId="30749"/>
    <cellStyle name="Note 2 18 2 3 2 2 3" xfId="45201"/>
    <cellStyle name="Note 2 18 2 3 2 3" xfId="15775"/>
    <cellStyle name="Note 2 18 2 3 2 3 2" xfId="33210"/>
    <cellStyle name="Note 2 18 2 3 2 3 3" xfId="47662"/>
    <cellStyle name="Note 2 18 2 3 2 4" xfId="21016"/>
    <cellStyle name="Note 2 18 2 3 2 5" xfId="35468"/>
    <cellStyle name="Note 2 18 2 3 3" xfId="6042"/>
    <cellStyle name="Note 2 18 2 3 3 2" xfId="23477"/>
    <cellStyle name="Note 2 18 2 3 3 3" xfId="37929"/>
    <cellStyle name="Note 2 18 2 3 4" xfId="8483"/>
    <cellStyle name="Note 2 18 2 3 4 2" xfId="25918"/>
    <cellStyle name="Note 2 18 2 3 4 3" xfId="40370"/>
    <cellStyle name="Note 2 18 2 3 5" xfId="10903"/>
    <cellStyle name="Note 2 18 2 3 5 2" xfId="28338"/>
    <cellStyle name="Note 2 18 2 3 5 3" xfId="42790"/>
    <cellStyle name="Note 2 18 2 3 6" xfId="17910"/>
    <cellStyle name="Note 2 18 2 4" xfId="1070"/>
    <cellStyle name="Note 2 18 2 4 2" xfId="3581"/>
    <cellStyle name="Note 2 18 2 4 2 2" xfId="21017"/>
    <cellStyle name="Note 2 18 2 4 2 3" xfId="35469"/>
    <cellStyle name="Note 2 18 2 4 3" xfId="6043"/>
    <cellStyle name="Note 2 18 2 4 3 2" xfId="23478"/>
    <cellStyle name="Note 2 18 2 4 3 3" xfId="37930"/>
    <cellStyle name="Note 2 18 2 4 4" xfId="8484"/>
    <cellStyle name="Note 2 18 2 4 4 2" xfId="25919"/>
    <cellStyle name="Note 2 18 2 4 4 3" xfId="40371"/>
    <cellStyle name="Note 2 18 2 4 5" xfId="10904"/>
    <cellStyle name="Note 2 18 2 4 5 2" xfId="28339"/>
    <cellStyle name="Note 2 18 2 4 5 3" xfId="42791"/>
    <cellStyle name="Note 2 18 2 4 6" xfId="15047"/>
    <cellStyle name="Note 2 18 2 4 6 2" xfId="32482"/>
    <cellStyle name="Note 2 18 2 4 6 3" xfId="46934"/>
    <cellStyle name="Note 2 18 2 4 7" xfId="17911"/>
    <cellStyle name="Note 2 18 2 4 8" xfId="20209"/>
    <cellStyle name="Note 2 18 2 5" xfId="3578"/>
    <cellStyle name="Note 2 18 2 5 2" xfId="13312"/>
    <cellStyle name="Note 2 18 2 5 2 2" xfId="30747"/>
    <cellStyle name="Note 2 18 2 5 2 3" xfId="45199"/>
    <cellStyle name="Note 2 18 2 5 3" xfId="15773"/>
    <cellStyle name="Note 2 18 2 5 3 2" xfId="33208"/>
    <cellStyle name="Note 2 18 2 5 3 3" xfId="47660"/>
    <cellStyle name="Note 2 18 2 5 4" xfId="21014"/>
    <cellStyle name="Note 2 18 2 5 5" xfId="35466"/>
    <cellStyle name="Note 2 18 2 6" xfId="6040"/>
    <cellStyle name="Note 2 18 2 6 2" xfId="23475"/>
    <cellStyle name="Note 2 18 2 6 3" xfId="37927"/>
    <cellStyle name="Note 2 18 2 7" xfId="8481"/>
    <cellStyle name="Note 2 18 2 7 2" xfId="25916"/>
    <cellStyle name="Note 2 18 2 7 3" xfId="40368"/>
    <cellStyle name="Note 2 18 2 8" xfId="10901"/>
    <cellStyle name="Note 2 18 2 8 2" xfId="28336"/>
    <cellStyle name="Note 2 18 2 8 3" xfId="42788"/>
    <cellStyle name="Note 2 18 2 9" xfId="17908"/>
    <cellStyle name="Note 2 18 3" xfId="1071"/>
    <cellStyle name="Note 2 18 3 2" xfId="1072"/>
    <cellStyle name="Note 2 18 3 2 2" xfId="3583"/>
    <cellStyle name="Note 2 18 3 2 2 2" xfId="13316"/>
    <cellStyle name="Note 2 18 3 2 2 2 2" xfId="30751"/>
    <cellStyle name="Note 2 18 3 2 2 2 3" xfId="45203"/>
    <cellStyle name="Note 2 18 3 2 2 3" xfId="15777"/>
    <cellStyle name="Note 2 18 3 2 2 3 2" xfId="33212"/>
    <cellStyle name="Note 2 18 3 2 2 3 3" xfId="47664"/>
    <cellStyle name="Note 2 18 3 2 2 4" xfId="21019"/>
    <cellStyle name="Note 2 18 3 2 2 5" xfId="35471"/>
    <cellStyle name="Note 2 18 3 2 3" xfId="6045"/>
    <cellStyle name="Note 2 18 3 2 3 2" xfId="23480"/>
    <cellStyle name="Note 2 18 3 2 3 3" xfId="37932"/>
    <cellStyle name="Note 2 18 3 2 4" xfId="8486"/>
    <cellStyle name="Note 2 18 3 2 4 2" xfId="25921"/>
    <cellStyle name="Note 2 18 3 2 4 3" xfId="40373"/>
    <cellStyle name="Note 2 18 3 2 5" xfId="10906"/>
    <cellStyle name="Note 2 18 3 2 5 2" xfId="28341"/>
    <cellStyle name="Note 2 18 3 2 5 3" xfId="42793"/>
    <cellStyle name="Note 2 18 3 2 6" xfId="17913"/>
    <cellStyle name="Note 2 18 3 3" xfId="1073"/>
    <cellStyle name="Note 2 18 3 3 2" xfId="3584"/>
    <cellStyle name="Note 2 18 3 3 2 2" xfId="13317"/>
    <cellStyle name="Note 2 18 3 3 2 2 2" xfId="30752"/>
    <cellStyle name="Note 2 18 3 3 2 2 3" xfId="45204"/>
    <cellStyle name="Note 2 18 3 3 2 3" xfId="15778"/>
    <cellStyle name="Note 2 18 3 3 2 3 2" xfId="33213"/>
    <cellStyle name="Note 2 18 3 3 2 3 3" xfId="47665"/>
    <cellStyle name="Note 2 18 3 3 2 4" xfId="21020"/>
    <cellStyle name="Note 2 18 3 3 2 5" xfId="35472"/>
    <cellStyle name="Note 2 18 3 3 3" xfId="6046"/>
    <cellStyle name="Note 2 18 3 3 3 2" xfId="23481"/>
    <cellStyle name="Note 2 18 3 3 3 3" xfId="37933"/>
    <cellStyle name="Note 2 18 3 3 4" xfId="8487"/>
    <cellStyle name="Note 2 18 3 3 4 2" xfId="25922"/>
    <cellStyle name="Note 2 18 3 3 4 3" xfId="40374"/>
    <cellStyle name="Note 2 18 3 3 5" xfId="10907"/>
    <cellStyle name="Note 2 18 3 3 5 2" xfId="28342"/>
    <cellStyle name="Note 2 18 3 3 5 3" xfId="42794"/>
    <cellStyle name="Note 2 18 3 3 6" xfId="17914"/>
    <cellStyle name="Note 2 18 3 4" xfId="1074"/>
    <cellStyle name="Note 2 18 3 4 2" xfId="3585"/>
    <cellStyle name="Note 2 18 3 4 2 2" xfId="21021"/>
    <cellStyle name="Note 2 18 3 4 2 3" xfId="35473"/>
    <cellStyle name="Note 2 18 3 4 3" xfId="6047"/>
    <cellStyle name="Note 2 18 3 4 3 2" xfId="23482"/>
    <cellStyle name="Note 2 18 3 4 3 3" xfId="37934"/>
    <cellStyle name="Note 2 18 3 4 4" xfId="8488"/>
    <cellStyle name="Note 2 18 3 4 4 2" xfId="25923"/>
    <cellStyle name="Note 2 18 3 4 4 3" xfId="40375"/>
    <cellStyle name="Note 2 18 3 4 5" xfId="10908"/>
    <cellStyle name="Note 2 18 3 4 5 2" xfId="28343"/>
    <cellStyle name="Note 2 18 3 4 5 3" xfId="42795"/>
    <cellStyle name="Note 2 18 3 4 6" xfId="15048"/>
    <cellStyle name="Note 2 18 3 4 6 2" xfId="32483"/>
    <cellStyle name="Note 2 18 3 4 6 3" xfId="46935"/>
    <cellStyle name="Note 2 18 3 4 7" xfId="17915"/>
    <cellStyle name="Note 2 18 3 4 8" xfId="20210"/>
    <cellStyle name="Note 2 18 3 5" xfId="3582"/>
    <cellStyle name="Note 2 18 3 5 2" xfId="13315"/>
    <cellStyle name="Note 2 18 3 5 2 2" xfId="30750"/>
    <cellStyle name="Note 2 18 3 5 2 3" xfId="45202"/>
    <cellStyle name="Note 2 18 3 5 3" xfId="15776"/>
    <cellStyle name="Note 2 18 3 5 3 2" xfId="33211"/>
    <cellStyle name="Note 2 18 3 5 3 3" xfId="47663"/>
    <cellStyle name="Note 2 18 3 5 4" xfId="21018"/>
    <cellStyle name="Note 2 18 3 5 5" xfId="35470"/>
    <cellStyle name="Note 2 18 3 6" xfId="6044"/>
    <cellStyle name="Note 2 18 3 6 2" xfId="23479"/>
    <cellStyle name="Note 2 18 3 6 3" xfId="37931"/>
    <cellStyle name="Note 2 18 3 7" xfId="8485"/>
    <cellStyle name="Note 2 18 3 7 2" xfId="25920"/>
    <cellStyle name="Note 2 18 3 7 3" xfId="40372"/>
    <cellStyle name="Note 2 18 3 8" xfId="10905"/>
    <cellStyle name="Note 2 18 3 8 2" xfId="28340"/>
    <cellStyle name="Note 2 18 3 8 3" xfId="42792"/>
    <cellStyle name="Note 2 18 3 9" xfId="17912"/>
    <cellStyle name="Note 2 18 4" xfId="1075"/>
    <cellStyle name="Note 2 18 4 2" xfId="1076"/>
    <cellStyle name="Note 2 18 4 2 2" xfId="3587"/>
    <cellStyle name="Note 2 18 4 2 2 2" xfId="13319"/>
    <cellStyle name="Note 2 18 4 2 2 2 2" xfId="30754"/>
    <cellStyle name="Note 2 18 4 2 2 2 3" xfId="45206"/>
    <cellStyle name="Note 2 18 4 2 2 3" xfId="15780"/>
    <cellStyle name="Note 2 18 4 2 2 3 2" xfId="33215"/>
    <cellStyle name="Note 2 18 4 2 2 3 3" xfId="47667"/>
    <cellStyle name="Note 2 18 4 2 2 4" xfId="21023"/>
    <cellStyle name="Note 2 18 4 2 2 5" xfId="35475"/>
    <cellStyle name="Note 2 18 4 2 3" xfId="6049"/>
    <cellStyle name="Note 2 18 4 2 3 2" xfId="23484"/>
    <cellStyle name="Note 2 18 4 2 3 3" xfId="37936"/>
    <cellStyle name="Note 2 18 4 2 4" xfId="8490"/>
    <cellStyle name="Note 2 18 4 2 4 2" xfId="25925"/>
    <cellStyle name="Note 2 18 4 2 4 3" xfId="40377"/>
    <cellStyle name="Note 2 18 4 2 5" xfId="10910"/>
    <cellStyle name="Note 2 18 4 2 5 2" xfId="28345"/>
    <cellStyle name="Note 2 18 4 2 5 3" xfId="42797"/>
    <cellStyle name="Note 2 18 4 2 6" xfId="17917"/>
    <cellStyle name="Note 2 18 4 3" xfId="1077"/>
    <cellStyle name="Note 2 18 4 3 2" xfId="3588"/>
    <cellStyle name="Note 2 18 4 3 2 2" xfId="13320"/>
    <cellStyle name="Note 2 18 4 3 2 2 2" xfId="30755"/>
    <cellStyle name="Note 2 18 4 3 2 2 3" xfId="45207"/>
    <cellStyle name="Note 2 18 4 3 2 3" xfId="15781"/>
    <cellStyle name="Note 2 18 4 3 2 3 2" xfId="33216"/>
    <cellStyle name="Note 2 18 4 3 2 3 3" xfId="47668"/>
    <cellStyle name="Note 2 18 4 3 2 4" xfId="21024"/>
    <cellStyle name="Note 2 18 4 3 2 5" xfId="35476"/>
    <cellStyle name="Note 2 18 4 3 3" xfId="6050"/>
    <cellStyle name="Note 2 18 4 3 3 2" xfId="23485"/>
    <cellStyle name="Note 2 18 4 3 3 3" xfId="37937"/>
    <cellStyle name="Note 2 18 4 3 4" xfId="8491"/>
    <cellStyle name="Note 2 18 4 3 4 2" xfId="25926"/>
    <cellStyle name="Note 2 18 4 3 4 3" xfId="40378"/>
    <cellStyle name="Note 2 18 4 3 5" xfId="10911"/>
    <cellStyle name="Note 2 18 4 3 5 2" xfId="28346"/>
    <cellStyle name="Note 2 18 4 3 5 3" xfId="42798"/>
    <cellStyle name="Note 2 18 4 3 6" xfId="17918"/>
    <cellStyle name="Note 2 18 4 4" xfId="1078"/>
    <cellStyle name="Note 2 18 4 4 2" xfId="3589"/>
    <cellStyle name="Note 2 18 4 4 2 2" xfId="21025"/>
    <cellStyle name="Note 2 18 4 4 2 3" xfId="35477"/>
    <cellStyle name="Note 2 18 4 4 3" xfId="6051"/>
    <cellStyle name="Note 2 18 4 4 3 2" xfId="23486"/>
    <cellStyle name="Note 2 18 4 4 3 3" xfId="37938"/>
    <cellStyle name="Note 2 18 4 4 4" xfId="8492"/>
    <cellStyle name="Note 2 18 4 4 4 2" xfId="25927"/>
    <cellStyle name="Note 2 18 4 4 4 3" xfId="40379"/>
    <cellStyle name="Note 2 18 4 4 5" xfId="10912"/>
    <cellStyle name="Note 2 18 4 4 5 2" xfId="28347"/>
    <cellStyle name="Note 2 18 4 4 5 3" xfId="42799"/>
    <cellStyle name="Note 2 18 4 4 6" xfId="15049"/>
    <cellStyle name="Note 2 18 4 4 6 2" xfId="32484"/>
    <cellStyle name="Note 2 18 4 4 6 3" xfId="46936"/>
    <cellStyle name="Note 2 18 4 4 7" xfId="17919"/>
    <cellStyle name="Note 2 18 4 4 8" xfId="20211"/>
    <cellStyle name="Note 2 18 4 5" xfId="3586"/>
    <cellStyle name="Note 2 18 4 5 2" xfId="13318"/>
    <cellStyle name="Note 2 18 4 5 2 2" xfId="30753"/>
    <cellStyle name="Note 2 18 4 5 2 3" xfId="45205"/>
    <cellStyle name="Note 2 18 4 5 3" xfId="15779"/>
    <cellStyle name="Note 2 18 4 5 3 2" xfId="33214"/>
    <cellStyle name="Note 2 18 4 5 3 3" xfId="47666"/>
    <cellStyle name="Note 2 18 4 5 4" xfId="21022"/>
    <cellStyle name="Note 2 18 4 5 5" xfId="35474"/>
    <cellStyle name="Note 2 18 4 6" xfId="6048"/>
    <cellStyle name="Note 2 18 4 6 2" xfId="23483"/>
    <cellStyle name="Note 2 18 4 6 3" xfId="37935"/>
    <cellStyle name="Note 2 18 4 7" xfId="8489"/>
    <cellStyle name="Note 2 18 4 7 2" xfId="25924"/>
    <cellStyle name="Note 2 18 4 7 3" xfId="40376"/>
    <cellStyle name="Note 2 18 4 8" xfId="10909"/>
    <cellStyle name="Note 2 18 4 8 2" xfId="28344"/>
    <cellStyle name="Note 2 18 4 8 3" xfId="42796"/>
    <cellStyle name="Note 2 18 4 9" xfId="17916"/>
    <cellStyle name="Note 2 18 5" xfId="1079"/>
    <cellStyle name="Note 2 18 5 2" xfId="1080"/>
    <cellStyle name="Note 2 18 5 2 2" xfId="3591"/>
    <cellStyle name="Note 2 18 5 2 2 2" xfId="13322"/>
    <cellStyle name="Note 2 18 5 2 2 2 2" xfId="30757"/>
    <cellStyle name="Note 2 18 5 2 2 2 3" xfId="45209"/>
    <cellStyle name="Note 2 18 5 2 2 3" xfId="15783"/>
    <cellStyle name="Note 2 18 5 2 2 3 2" xfId="33218"/>
    <cellStyle name="Note 2 18 5 2 2 3 3" xfId="47670"/>
    <cellStyle name="Note 2 18 5 2 2 4" xfId="21027"/>
    <cellStyle name="Note 2 18 5 2 2 5" xfId="35479"/>
    <cellStyle name="Note 2 18 5 2 3" xfId="6053"/>
    <cellStyle name="Note 2 18 5 2 3 2" xfId="23488"/>
    <cellStyle name="Note 2 18 5 2 3 3" xfId="37940"/>
    <cellStyle name="Note 2 18 5 2 4" xfId="8494"/>
    <cellStyle name="Note 2 18 5 2 4 2" xfId="25929"/>
    <cellStyle name="Note 2 18 5 2 4 3" xfId="40381"/>
    <cellStyle name="Note 2 18 5 2 5" xfId="10914"/>
    <cellStyle name="Note 2 18 5 2 5 2" xfId="28349"/>
    <cellStyle name="Note 2 18 5 2 5 3" xfId="42801"/>
    <cellStyle name="Note 2 18 5 2 6" xfId="17921"/>
    <cellStyle name="Note 2 18 5 3" xfId="1081"/>
    <cellStyle name="Note 2 18 5 3 2" xfId="3592"/>
    <cellStyle name="Note 2 18 5 3 2 2" xfId="13323"/>
    <cellStyle name="Note 2 18 5 3 2 2 2" xfId="30758"/>
    <cellStyle name="Note 2 18 5 3 2 2 3" xfId="45210"/>
    <cellStyle name="Note 2 18 5 3 2 3" xfId="15784"/>
    <cellStyle name="Note 2 18 5 3 2 3 2" xfId="33219"/>
    <cellStyle name="Note 2 18 5 3 2 3 3" xfId="47671"/>
    <cellStyle name="Note 2 18 5 3 2 4" xfId="21028"/>
    <cellStyle name="Note 2 18 5 3 2 5" xfId="35480"/>
    <cellStyle name="Note 2 18 5 3 3" xfId="6054"/>
    <cellStyle name="Note 2 18 5 3 3 2" xfId="23489"/>
    <cellStyle name="Note 2 18 5 3 3 3" xfId="37941"/>
    <cellStyle name="Note 2 18 5 3 4" xfId="8495"/>
    <cellStyle name="Note 2 18 5 3 4 2" xfId="25930"/>
    <cellStyle name="Note 2 18 5 3 4 3" xfId="40382"/>
    <cellStyle name="Note 2 18 5 3 5" xfId="10915"/>
    <cellStyle name="Note 2 18 5 3 5 2" xfId="28350"/>
    <cellStyle name="Note 2 18 5 3 5 3" xfId="42802"/>
    <cellStyle name="Note 2 18 5 3 6" xfId="17922"/>
    <cellStyle name="Note 2 18 5 4" xfId="1082"/>
    <cellStyle name="Note 2 18 5 4 2" xfId="3593"/>
    <cellStyle name="Note 2 18 5 4 2 2" xfId="21029"/>
    <cellStyle name="Note 2 18 5 4 2 3" xfId="35481"/>
    <cellStyle name="Note 2 18 5 4 3" xfId="6055"/>
    <cellStyle name="Note 2 18 5 4 3 2" xfId="23490"/>
    <cellStyle name="Note 2 18 5 4 3 3" xfId="37942"/>
    <cellStyle name="Note 2 18 5 4 4" xfId="8496"/>
    <cellStyle name="Note 2 18 5 4 4 2" xfId="25931"/>
    <cellStyle name="Note 2 18 5 4 4 3" xfId="40383"/>
    <cellStyle name="Note 2 18 5 4 5" xfId="10916"/>
    <cellStyle name="Note 2 18 5 4 5 2" xfId="28351"/>
    <cellStyle name="Note 2 18 5 4 5 3" xfId="42803"/>
    <cellStyle name="Note 2 18 5 4 6" xfId="15050"/>
    <cellStyle name="Note 2 18 5 4 6 2" xfId="32485"/>
    <cellStyle name="Note 2 18 5 4 6 3" xfId="46937"/>
    <cellStyle name="Note 2 18 5 4 7" xfId="17923"/>
    <cellStyle name="Note 2 18 5 4 8" xfId="20212"/>
    <cellStyle name="Note 2 18 5 5" xfId="3590"/>
    <cellStyle name="Note 2 18 5 5 2" xfId="13321"/>
    <cellStyle name="Note 2 18 5 5 2 2" xfId="30756"/>
    <cellStyle name="Note 2 18 5 5 2 3" xfId="45208"/>
    <cellStyle name="Note 2 18 5 5 3" xfId="15782"/>
    <cellStyle name="Note 2 18 5 5 3 2" xfId="33217"/>
    <cellStyle name="Note 2 18 5 5 3 3" xfId="47669"/>
    <cellStyle name="Note 2 18 5 5 4" xfId="21026"/>
    <cellStyle name="Note 2 18 5 5 5" xfId="35478"/>
    <cellStyle name="Note 2 18 5 6" xfId="6052"/>
    <cellStyle name="Note 2 18 5 6 2" xfId="23487"/>
    <cellStyle name="Note 2 18 5 6 3" xfId="37939"/>
    <cellStyle name="Note 2 18 5 7" xfId="8493"/>
    <cellStyle name="Note 2 18 5 7 2" xfId="25928"/>
    <cellStyle name="Note 2 18 5 7 3" xfId="40380"/>
    <cellStyle name="Note 2 18 5 8" xfId="10913"/>
    <cellStyle name="Note 2 18 5 8 2" xfId="28348"/>
    <cellStyle name="Note 2 18 5 8 3" xfId="42800"/>
    <cellStyle name="Note 2 18 5 9" xfId="17920"/>
    <cellStyle name="Note 2 18 6" xfId="1083"/>
    <cellStyle name="Note 2 18 6 2" xfId="3594"/>
    <cellStyle name="Note 2 18 6 2 2" xfId="13324"/>
    <cellStyle name="Note 2 18 6 2 2 2" xfId="30759"/>
    <cellStyle name="Note 2 18 6 2 2 3" xfId="45211"/>
    <cellStyle name="Note 2 18 6 2 3" xfId="15785"/>
    <cellStyle name="Note 2 18 6 2 3 2" xfId="33220"/>
    <cellStyle name="Note 2 18 6 2 3 3" xfId="47672"/>
    <cellStyle name="Note 2 18 6 2 4" xfId="21030"/>
    <cellStyle name="Note 2 18 6 2 5" xfId="35482"/>
    <cellStyle name="Note 2 18 6 3" xfId="6056"/>
    <cellStyle name="Note 2 18 6 3 2" xfId="23491"/>
    <cellStyle name="Note 2 18 6 3 3" xfId="37943"/>
    <cellStyle name="Note 2 18 6 4" xfId="8497"/>
    <cellStyle name="Note 2 18 6 4 2" xfId="25932"/>
    <cellStyle name="Note 2 18 6 4 3" xfId="40384"/>
    <cellStyle name="Note 2 18 6 5" xfId="10917"/>
    <cellStyle name="Note 2 18 6 5 2" xfId="28352"/>
    <cellStyle name="Note 2 18 6 5 3" xfId="42804"/>
    <cellStyle name="Note 2 18 6 6" xfId="17924"/>
    <cellStyle name="Note 2 18 7" xfId="1084"/>
    <cellStyle name="Note 2 18 7 2" xfId="3595"/>
    <cellStyle name="Note 2 18 7 2 2" xfId="13325"/>
    <cellStyle name="Note 2 18 7 2 2 2" xfId="30760"/>
    <cellStyle name="Note 2 18 7 2 2 3" xfId="45212"/>
    <cellStyle name="Note 2 18 7 2 3" xfId="15786"/>
    <cellStyle name="Note 2 18 7 2 3 2" xfId="33221"/>
    <cellStyle name="Note 2 18 7 2 3 3" xfId="47673"/>
    <cellStyle name="Note 2 18 7 2 4" xfId="21031"/>
    <cellStyle name="Note 2 18 7 2 5" xfId="35483"/>
    <cellStyle name="Note 2 18 7 3" xfId="6057"/>
    <cellStyle name="Note 2 18 7 3 2" xfId="23492"/>
    <cellStyle name="Note 2 18 7 3 3" xfId="37944"/>
    <cellStyle name="Note 2 18 7 4" xfId="8498"/>
    <cellStyle name="Note 2 18 7 4 2" xfId="25933"/>
    <cellStyle name="Note 2 18 7 4 3" xfId="40385"/>
    <cellStyle name="Note 2 18 7 5" xfId="10918"/>
    <cellStyle name="Note 2 18 7 5 2" xfId="28353"/>
    <cellStyle name="Note 2 18 7 5 3" xfId="42805"/>
    <cellStyle name="Note 2 18 7 6" xfId="17925"/>
    <cellStyle name="Note 2 18 8" xfId="1085"/>
    <cellStyle name="Note 2 18 8 2" xfId="3596"/>
    <cellStyle name="Note 2 18 8 2 2" xfId="21032"/>
    <cellStyle name="Note 2 18 8 2 3" xfId="35484"/>
    <cellStyle name="Note 2 18 8 3" xfId="6058"/>
    <cellStyle name="Note 2 18 8 3 2" xfId="23493"/>
    <cellStyle name="Note 2 18 8 3 3" xfId="37945"/>
    <cellStyle name="Note 2 18 8 4" xfId="8499"/>
    <cellStyle name="Note 2 18 8 4 2" xfId="25934"/>
    <cellStyle name="Note 2 18 8 4 3" xfId="40386"/>
    <cellStyle name="Note 2 18 8 5" xfId="10919"/>
    <cellStyle name="Note 2 18 8 5 2" xfId="28354"/>
    <cellStyle name="Note 2 18 8 5 3" xfId="42806"/>
    <cellStyle name="Note 2 18 8 6" xfId="15051"/>
    <cellStyle name="Note 2 18 8 6 2" xfId="32486"/>
    <cellStyle name="Note 2 18 8 6 3" xfId="46938"/>
    <cellStyle name="Note 2 18 8 7" xfId="17926"/>
    <cellStyle name="Note 2 18 8 8" xfId="20213"/>
    <cellStyle name="Note 2 18 9" xfId="3577"/>
    <cellStyle name="Note 2 18 9 2" xfId="13311"/>
    <cellStyle name="Note 2 18 9 2 2" xfId="30746"/>
    <cellStyle name="Note 2 18 9 2 3" xfId="45198"/>
    <cellStyle name="Note 2 18 9 3" xfId="15772"/>
    <cellStyle name="Note 2 18 9 3 2" xfId="33207"/>
    <cellStyle name="Note 2 18 9 3 3" xfId="47659"/>
    <cellStyle name="Note 2 18 9 4" xfId="21013"/>
    <cellStyle name="Note 2 18 9 5" xfId="35465"/>
    <cellStyle name="Note 2 19" xfId="1086"/>
    <cellStyle name="Note 2 19 10" xfId="6059"/>
    <cellStyle name="Note 2 19 10 2" xfId="23494"/>
    <cellStyle name="Note 2 19 10 3" xfId="37946"/>
    <cellStyle name="Note 2 19 11" xfId="8500"/>
    <cellStyle name="Note 2 19 11 2" xfId="25935"/>
    <cellStyle name="Note 2 19 11 3" xfId="40387"/>
    <cellStyle name="Note 2 19 12" xfId="10920"/>
    <cellStyle name="Note 2 19 12 2" xfId="28355"/>
    <cellStyle name="Note 2 19 12 3" xfId="42807"/>
    <cellStyle name="Note 2 19 13" xfId="17927"/>
    <cellStyle name="Note 2 19 2" xfId="1087"/>
    <cellStyle name="Note 2 19 2 2" xfId="1088"/>
    <cellStyle name="Note 2 19 2 2 2" xfId="3599"/>
    <cellStyle name="Note 2 19 2 2 2 2" xfId="13328"/>
    <cellStyle name="Note 2 19 2 2 2 2 2" xfId="30763"/>
    <cellStyle name="Note 2 19 2 2 2 2 3" xfId="45215"/>
    <cellStyle name="Note 2 19 2 2 2 3" xfId="15789"/>
    <cellStyle name="Note 2 19 2 2 2 3 2" xfId="33224"/>
    <cellStyle name="Note 2 19 2 2 2 3 3" xfId="47676"/>
    <cellStyle name="Note 2 19 2 2 2 4" xfId="21035"/>
    <cellStyle name="Note 2 19 2 2 2 5" xfId="35487"/>
    <cellStyle name="Note 2 19 2 2 3" xfId="6061"/>
    <cellStyle name="Note 2 19 2 2 3 2" xfId="23496"/>
    <cellStyle name="Note 2 19 2 2 3 3" xfId="37948"/>
    <cellStyle name="Note 2 19 2 2 4" xfId="8502"/>
    <cellStyle name="Note 2 19 2 2 4 2" xfId="25937"/>
    <cellStyle name="Note 2 19 2 2 4 3" xfId="40389"/>
    <cellStyle name="Note 2 19 2 2 5" xfId="10922"/>
    <cellStyle name="Note 2 19 2 2 5 2" xfId="28357"/>
    <cellStyle name="Note 2 19 2 2 5 3" xfId="42809"/>
    <cellStyle name="Note 2 19 2 2 6" xfId="17929"/>
    <cellStyle name="Note 2 19 2 3" xfId="1089"/>
    <cellStyle name="Note 2 19 2 3 2" xfId="3600"/>
    <cellStyle name="Note 2 19 2 3 2 2" xfId="13329"/>
    <cellStyle name="Note 2 19 2 3 2 2 2" xfId="30764"/>
    <cellStyle name="Note 2 19 2 3 2 2 3" xfId="45216"/>
    <cellStyle name="Note 2 19 2 3 2 3" xfId="15790"/>
    <cellStyle name="Note 2 19 2 3 2 3 2" xfId="33225"/>
    <cellStyle name="Note 2 19 2 3 2 3 3" xfId="47677"/>
    <cellStyle name="Note 2 19 2 3 2 4" xfId="21036"/>
    <cellStyle name="Note 2 19 2 3 2 5" xfId="35488"/>
    <cellStyle name="Note 2 19 2 3 3" xfId="6062"/>
    <cellStyle name="Note 2 19 2 3 3 2" xfId="23497"/>
    <cellStyle name="Note 2 19 2 3 3 3" xfId="37949"/>
    <cellStyle name="Note 2 19 2 3 4" xfId="8503"/>
    <cellStyle name="Note 2 19 2 3 4 2" xfId="25938"/>
    <cellStyle name="Note 2 19 2 3 4 3" xfId="40390"/>
    <cellStyle name="Note 2 19 2 3 5" xfId="10923"/>
    <cellStyle name="Note 2 19 2 3 5 2" xfId="28358"/>
    <cellStyle name="Note 2 19 2 3 5 3" xfId="42810"/>
    <cellStyle name="Note 2 19 2 3 6" xfId="17930"/>
    <cellStyle name="Note 2 19 2 4" xfId="1090"/>
    <cellStyle name="Note 2 19 2 4 2" xfId="3601"/>
    <cellStyle name="Note 2 19 2 4 2 2" xfId="21037"/>
    <cellStyle name="Note 2 19 2 4 2 3" xfId="35489"/>
    <cellStyle name="Note 2 19 2 4 3" xfId="6063"/>
    <cellStyle name="Note 2 19 2 4 3 2" xfId="23498"/>
    <cellStyle name="Note 2 19 2 4 3 3" xfId="37950"/>
    <cellStyle name="Note 2 19 2 4 4" xfId="8504"/>
    <cellStyle name="Note 2 19 2 4 4 2" xfId="25939"/>
    <cellStyle name="Note 2 19 2 4 4 3" xfId="40391"/>
    <cellStyle name="Note 2 19 2 4 5" xfId="10924"/>
    <cellStyle name="Note 2 19 2 4 5 2" xfId="28359"/>
    <cellStyle name="Note 2 19 2 4 5 3" xfId="42811"/>
    <cellStyle name="Note 2 19 2 4 6" xfId="15052"/>
    <cellStyle name="Note 2 19 2 4 6 2" xfId="32487"/>
    <cellStyle name="Note 2 19 2 4 6 3" xfId="46939"/>
    <cellStyle name="Note 2 19 2 4 7" xfId="17931"/>
    <cellStyle name="Note 2 19 2 4 8" xfId="20214"/>
    <cellStyle name="Note 2 19 2 5" xfId="3598"/>
    <cellStyle name="Note 2 19 2 5 2" xfId="13327"/>
    <cellStyle name="Note 2 19 2 5 2 2" xfId="30762"/>
    <cellStyle name="Note 2 19 2 5 2 3" xfId="45214"/>
    <cellStyle name="Note 2 19 2 5 3" xfId="15788"/>
    <cellStyle name="Note 2 19 2 5 3 2" xfId="33223"/>
    <cellStyle name="Note 2 19 2 5 3 3" xfId="47675"/>
    <cellStyle name="Note 2 19 2 5 4" xfId="21034"/>
    <cellStyle name="Note 2 19 2 5 5" xfId="35486"/>
    <cellStyle name="Note 2 19 2 6" xfId="6060"/>
    <cellStyle name="Note 2 19 2 6 2" xfId="23495"/>
    <cellStyle name="Note 2 19 2 6 3" xfId="37947"/>
    <cellStyle name="Note 2 19 2 7" xfId="8501"/>
    <cellStyle name="Note 2 19 2 7 2" xfId="25936"/>
    <cellStyle name="Note 2 19 2 7 3" xfId="40388"/>
    <cellStyle name="Note 2 19 2 8" xfId="10921"/>
    <cellStyle name="Note 2 19 2 8 2" xfId="28356"/>
    <cellStyle name="Note 2 19 2 8 3" xfId="42808"/>
    <cellStyle name="Note 2 19 2 9" xfId="17928"/>
    <cellStyle name="Note 2 19 3" xfId="1091"/>
    <cellStyle name="Note 2 19 3 2" xfId="1092"/>
    <cellStyle name="Note 2 19 3 2 2" xfId="3603"/>
    <cellStyle name="Note 2 19 3 2 2 2" xfId="13331"/>
    <cellStyle name="Note 2 19 3 2 2 2 2" xfId="30766"/>
    <cellStyle name="Note 2 19 3 2 2 2 3" xfId="45218"/>
    <cellStyle name="Note 2 19 3 2 2 3" xfId="15792"/>
    <cellStyle name="Note 2 19 3 2 2 3 2" xfId="33227"/>
    <cellStyle name="Note 2 19 3 2 2 3 3" xfId="47679"/>
    <cellStyle name="Note 2 19 3 2 2 4" xfId="21039"/>
    <cellStyle name="Note 2 19 3 2 2 5" xfId="35491"/>
    <cellStyle name="Note 2 19 3 2 3" xfId="6065"/>
    <cellStyle name="Note 2 19 3 2 3 2" xfId="23500"/>
    <cellStyle name="Note 2 19 3 2 3 3" xfId="37952"/>
    <cellStyle name="Note 2 19 3 2 4" xfId="8506"/>
    <cellStyle name="Note 2 19 3 2 4 2" xfId="25941"/>
    <cellStyle name="Note 2 19 3 2 4 3" xfId="40393"/>
    <cellStyle name="Note 2 19 3 2 5" xfId="10926"/>
    <cellStyle name="Note 2 19 3 2 5 2" xfId="28361"/>
    <cellStyle name="Note 2 19 3 2 5 3" xfId="42813"/>
    <cellStyle name="Note 2 19 3 2 6" xfId="17933"/>
    <cellStyle name="Note 2 19 3 3" xfId="1093"/>
    <cellStyle name="Note 2 19 3 3 2" xfId="3604"/>
    <cellStyle name="Note 2 19 3 3 2 2" xfId="13332"/>
    <cellStyle name="Note 2 19 3 3 2 2 2" xfId="30767"/>
    <cellStyle name="Note 2 19 3 3 2 2 3" xfId="45219"/>
    <cellStyle name="Note 2 19 3 3 2 3" xfId="15793"/>
    <cellStyle name="Note 2 19 3 3 2 3 2" xfId="33228"/>
    <cellStyle name="Note 2 19 3 3 2 3 3" xfId="47680"/>
    <cellStyle name="Note 2 19 3 3 2 4" xfId="21040"/>
    <cellStyle name="Note 2 19 3 3 2 5" xfId="35492"/>
    <cellStyle name="Note 2 19 3 3 3" xfId="6066"/>
    <cellStyle name="Note 2 19 3 3 3 2" xfId="23501"/>
    <cellStyle name="Note 2 19 3 3 3 3" xfId="37953"/>
    <cellStyle name="Note 2 19 3 3 4" xfId="8507"/>
    <cellStyle name="Note 2 19 3 3 4 2" xfId="25942"/>
    <cellStyle name="Note 2 19 3 3 4 3" xfId="40394"/>
    <cellStyle name="Note 2 19 3 3 5" xfId="10927"/>
    <cellStyle name="Note 2 19 3 3 5 2" xfId="28362"/>
    <cellStyle name="Note 2 19 3 3 5 3" xfId="42814"/>
    <cellStyle name="Note 2 19 3 3 6" xfId="17934"/>
    <cellStyle name="Note 2 19 3 4" xfId="1094"/>
    <cellStyle name="Note 2 19 3 4 2" xfId="3605"/>
    <cellStyle name="Note 2 19 3 4 2 2" xfId="21041"/>
    <cellStyle name="Note 2 19 3 4 2 3" xfId="35493"/>
    <cellStyle name="Note 2 19 3 4 3" xfId="6067"/>
    <cellStyle name="Note 2 19 3 4 3 2" xfId="23502"/>
    <cellStyle name="Note 2 19 3 4 3 3" xfId="37954"/>
    <cellStyle name="Note 2 19 3 4 4" xfId="8508"/>
    <cellStyle name="Note 2 19 3 4 4 2" xfId="25943"/>
    <cellStyle name="Note 2 19 3 4 4 3" xfId="40395"/>
    <cellStyle name="Note 2 19 3 4 5" xfId="10928"/>
    <cellStyle name="Note 2 19 3 4 5 2" xfId="28363"/>
    <cellStyle name="Note 2 19 3 4 5 3" xfId="42815"/>
    <cellStyle name="Note 2 19 3 4 6" xfId="15053"/>
    <cellStyle name="Note 2 19 3 4 6 2" xfId="32488"/>
    <cellStyle name="Note 2 19 3 4 6 3" xfId="46940"/>
    <cellStyle name="Note 2 19 3 4 7" xfId="17935"/>
    <cellStyle name="Note 2 19 3 4 8" xfId="20215"/>
    <cellStyle name="Note 2 19 3 5" xfId="3602"/>
    <cellStyle name="Note 2 19 3 5 2" xfId="13330"/>
    <cellStyle name="Note 2 19 3 5 2 2" xfId="30765"/>
    <cellStyle name="Note 2 19 3 5 2 3" xfId="45217"/>
    <cellStyle name="Note 2 19 3 5 3" xfId="15791"/>
    <cellStyle name="Note 2 19 3 5 3 2" xfId="33226"/>
    <cellStyle name="Note 2 19 3 5 3 3" xfId="47678"/>
    <cellStyle name="Note 2 19 3 5 4" xfId="21038"/>
    <cellStyle name="Note 2 19 3 5 5" xfId="35490"/>
    <cellStyle name="Note 2 19 3 6" xfId="6064"/>
    <cellStyle name="Note 2 19 3 6 2" xfId="23499"/>
    <cellStyle name="Note 2 19 3 6 3" xfId="37951"/>
    <cellStyle name="Note 2 19 3 7" xfId="8505"/>
    <cellStyle name="Note 2 19 3 7 2" xfId="25940"/>
    <cellStyle name="Note 2 19 3 7 3" xfId="40392"/>
    <cellStyle name="Note 2 19 3 8" xfId="10925"/>
    <cellStyle name="Note 2 19 3 8 2" xfId="28360"/>
    <cellStyle name="Note 2 19 3 8 3" xfId="42812"/>
    <cellStyle name="Note 2 19 3 9" xfId="17932"/>
    <cellStyle name="Note 2 19 4" xfId="1095"/>
    <cellStyle name="Note 2 19 4 2" xfId="1096"/>
    <cellStyle name="Note 2 19 4 2 2" xfId="3607"/>
    <cellStyle name="Note 2 19 4 2 2 2" xfId="13334"/>
    <cellStyle name="Note 2 19 4 2 2 2 2" xfId="30769"/>
    <cellStyle name="Note 2 19 4 2 2 2 3" xfId="45221"/>
    <cellStyle name="Note 2 19 4 2 2 3" xfId="15795"/>
    <cellStyle name="Note 2 19 4 2 2 3 2" xfId="33230"/>
    <cellStyle name="Note 2 19 4 2 2 3 3" xfId="47682"/>
    <cellStyle name="Note 2 19 4 2 2 4" xfId="21043"/>
    <cellStyle name="Note 2 19 4 2 2 5" xfId="35495"/>
    <cellStyle name="Note 2 19 4 2 3" xfId="6069"/>
    <cellStyle name="Note 2 19 4 2 3 2" xfId="23504"/>
    <cellStyle name="Note 2 19 4 2 3 3" xfId="37956"/>
    <cellStyle name="Note 2 19 4 2 4" xfId="8510"/>
    <cellStyle name="Note 2 19 4 2 4 2" xfId="25945"/>
    <cellStyle name="Note 2 19 4 2 4 3" xfId="40397"/>
    <cellStyle name="Note 2 19 4 2 5" xfId="10930"/>
    <cellStyle name="Note 2 19 4 2 5 2" xfId="28365"/>
    <cellStyle name="Note 2 19 4 2 5 3" xfId="42817"/>
    <cellStyle name="Note 2 19 4 2 6" xfId="17937"/>
    <cellStyle name="Note 2 19 4 3" xfId="1097"/>
    <cellStyle name="Note 2 19 4 3 2" xfId="3608"/>
    <cellStyle name="Note 2 19 4 3 2 2" xfId="13335"/>
    <cellStyle name="Note 2 19 4 3 2 2 2" xfId="30770"/>
    <cellStyle name="Note 2 19 4 3 2 2 3" xfId="45222"/>
    <cellStyle name="Note 2 19 4 3 2 3" xfId="15796"/>
    <cellStyle name="Note 2 19 4 3 2 3 2" xfId="33231"/>
    <cellStyle name="Note 2 19 4 3 2 3 3" xfId="47683"/>
    <cellStyle name="Note 2 19 4 3 2 4" xfId="21044"/>
    <cellStyle name="Note 2 19 4 3 2 5" xfId="35496"/>
    <cellStyle name="Note 2 19 4 3 3" xfId="6070"/>
    <cellStyle name="Note 2 19 4 3 3 2" xfId="23505"/>
    <cellStyle name="Note 2 19 4 3 3 3" xfId="37957"/>
    <cellStyle name="Note 2 19 4 3 4" xfId="8511"/>
    <cellStyle name="Note 2 19 4 3 4 2" xfId="25946"/>
    <cellStyle name="Note 2 19 4 3 4 3" xfId="40398"/>
    <cellStyle name="Note 2 19 4 3 5" xfId="10931"/>
    <cellStyle name="Note 2 19 4 3 5 2" xfId="28366"/>
    <cellStyle name="Note 2 19 4 3 5 3" xfId="42818"/>
    <cellStyle name="Note 2 19 4 3 6" xfId="17938"/>
    <cellStyle name="Note 2 19 4 4" xfId="1098"/>
    <cellStyle name="Note 2 19 4 4 2" xfId="3609"/>
    <cellStyle name="Note 2 19 4 4 2 2" xfId="21045"/>
    <cellStyle name="Note 2 19 4 4 2 3" xfId="35497"/>
    <cellStyle name="Note 2 19 4 4 3" xfId="6071"/>
    <cellStyle name="Note 2 19 4 4 3 2" xfId="23506"/>
    <cellStyle name="Note 2 19 4 4 3 3" xfId="37958"/>
    <cellStyle name="Note 2 19 4 4 4" xfId="8512"/>
    <cellStyle name="Note 2 19 4 4 4 2" xfId="25947"/>
    <cellStyle name="Note 2 19 4 4 4 3" xfId="40399"/>
    <cellStyle name="Note 2 19 4 4 5" xfId="10932"/>
    <cellStyle name="Note 2 19 4 4 5 2" xfId="28367"/>
    <cellStyle name="Note 2 19 4 4 5 3" xfId="42819"/>
    <cellStyle name="Note 2 19 4 4 6" xfId="15054"/>
    <cellStyle name="Note 2 19 4 4 6 2" xfId="32489"/>
    <cellStyle name="Note 2 19 4 4 6 3" xfId="46941"/>
    <cellStyle name="Note 2 19 4 4 7" xfId="17939"/>
    <cellStyle name="Note 2 19 4 4 8" xfId="20216"/>
    <cellStyle name="Note 2 19 4 5" xfId="3606"/>
    <cellStyle name="Note 2 19 4 5 2" xfId="13333"/>
    <cellStyle name="Note 2 19 4 5 2 2" xfId="30768"/>
    <cellStyle name="Note 2 19 4 5 2 3" xfId="45220"/>
    <cellStyle name="Note 2 19 4 5 3" xfId="15794"/>
    <cellStyle name="Note 2 19 4 5 3 2" xfId="33229"/>
    <cellStyle name="Note 2 19 4 5 3 3" xfId="47681"/>
    <cellStyle name="Note 2 19 4 5 4" xfId="21042"/>
    <cellStyle name="Note 2 19 4 5 5" xfId="35494"/>
    <cellStyle name="Note 2 19 4 6" xfId="6068"/>
    <cellStyle name="Note 2 19 4 6 2" xfId="23503"/>
    <cellStyle name="Note 2 19 4 6 3" xfId="37955"/>
    <cellStyle name="Note 2 19 4 7" xfId="8509"/>
    <cellStyle name="Note 2 19 4 7 2" xfId="25944"/>
    <cellStyle name="Note 2 19 4 7 3" xfId="40396"/>
    <cellStyle name="Note 2 19 4 8" xfId="10929"/>
    <cellStyle name="Note 2 19 4 8 2" xfId="28364"/>
    <cellStyle name="Note 2 19 4 8 3" xfId="42816"/>
    <cellStyle name="Note 2 19 4 9" xfId="17936"/>
    <cellStyle name="Note 2 19 5" xfId="1099"/>
    <cellStyle name="Note 2 19 5 2" xfId="1100"/>
    <cellStyle name="Note 2 19 5 2 2" xfId="3611"/>
    <cellStyle name="Note 2 19 5 2 2 2" xfId="13337"/>
    <cellStyle name="Note 2 19 5 2 2 2 2" xfId="30772"/>
    <cellStyle name="Note 2 19 5 2 2 2 3" xfId="45224"/>
    <cellStyle name="Note 2 19 5 2 2 3" xfId="15798"/>
    <cellStyle name="Note 2 19 5 2 2 3 2" xfId="33233"/>
    <cellStyle name="Note 2 19 5 2 2 3 3" xfId="47685"/>
    <cellStyle name="Note 2 19 5 2 2 4" xfId="21047"/>
    <cellStyle name="Note 2 19 5 2 2 5" xfId="35499"/>
    <cellStyle name="Note 2 19 5 2 3" xfId="6073"/>
    <cellStyle name="Note 2 19 5 2 3 2" xfId="23508"/>
    <cellStyle name="Note 2 19 5 2 3 3" xfId="37960"/>
    <cellStyle name="Note 2 19 5 2 4" xfId="8514"/>
    <cellStyle name="Note 2 19 5 2 4 2" xfId="25949"/>
    <cellStyle name="Note 2 19 5 2 4 3" xfId="40401"/>
    <cellStyle name="Note 2 19 5 2 5" xfId="10934"/>
    <cellStyle name="Note 2 19 5 2 5 2" xfId="28369"/>
    <cellStyle name="Note 2 19 5 2 5 3" xfId="42821"/>
    <cellStyle name="Note 2 19 5 2 6" xfId="17941"/>
    <cellStyle name="Note 2 19 5 3" xfId="1101"/>
    <cellStyle name="Note 2 19 5 3 2" xfId="3612"/>
    <cellStyle name="Note 2 19 5 3 2 2" xfId="13338"/>
    <cellStyle name="Note 2 19 5 3 2 2 2" xfId="30773"/>
    <cellStyle name="Note 2 19 5 3 2 2 3" xfId="45225"/>
    <cellStyle name="Note 2 19 5 3 2 3" xfId="15799"/>
    <cellStyle name="Note 2 19 5 3 2 3 2" xfId="33234"/>
    <cellStyle name="Note 2 19 5 3 2 3 3" xfId="47686"/>
    <cellStyle name="Note 2 19 5 3 2 4" xfId="21048"/>
    <cellStyle name="Note 2 19 5 3 2 5" xfId="35500"/>
    <cellStyle name="Note 2 19 5 3 3" xfId="6074"/>
    <cellStyle name="Note 2 19 5 3 3 2" xfId="23509"/>
    <cellStyle name="Note 2 19 5 3 3 3" xfId="37961"/>
    <cellStyle name="Note 2 19 5 3 4" xfId="8515"/>
    <cellStyle name="Note 2 19 5 3 4 2" xfId="25950"/>
    <cellStyle name="Note 2 19 5 3 4 3" xfId="40402"/>
    <cellStyle name="Note 2 19 5 3 5" xfId="10935"/>
    <cellStyle name="Note 2 19 5 3 5 2" xfId="28370"/>
    <cellStyle name="Note 2 19 5 3 5 3" xfId="42822"/>
    <cellStyle name="Note 2 19 5 3 6" xfId="17942"/>
    <cellStyle name="Note 2 19 5 4" xfId="1102"/>
    <cellStyle name="Note 2 19 5 4 2" xfId="3613"/>
    <cellStyle name="Note 2 19 5 4 2 2" xfId="21049"/>
    <cellStyle name="Note 2 19 5 4 2 3" xfId="35501"/>
    <cellStyle name="Note 2 19 5 4 3" xfId="6075"/>
    <cellStyle name="Note 2 19 5 4 3 2" xfId="23510"/>
    <cellStyle name="Note 2 19 5 4 3 3" xfId="37962"/>
    <cellStyle name="Note 2 19 5 4 4" xfId="8516"/>
    <cellStyle name="Note 2 19 5 4 4 2" xfId="25951"/>
    <cellStyle name="Note 2 19 5 4 4 3" xfId="40403"/>
    <cellStyle name="Note 2 19 5 4 5" xfId="10936"/>
    <cellStyle name="Note 2 19 5 4 5 2" xfId="28371"/>
    <cellStyle name="Note 2 19 5 4 5 3" xfId="42823"/>
    <cellStyle name="Note 2 19 5 4 6" xfId="15055"/>
    <cellStyle name="Note 2 19 5 4 6 2" xfId="32490"/>
    <cellStyle name="Note 2 19 5 4 6 3" xfId="46942"/>
    <cellStyle name="Note 2 19 5 4 7" xfId="17943"/>
    <cellStyle name="Note 2 19 5 4 8" xfId="20217"/>
    <cellStyle name="Note 2 19 5 5" xfId="3610"/>
    <cellStyle name="Note 2 19 5 5 2" xfId="13336"/>
    <cellStyle name="Note 2 19 5 5 2 2" xfId="30771"/>
    <cellStyle name="Note 2 19 5 5 2 3" xfId="45223"/>
    <cellStyle name="Note 2 19 5 5 3" xfId="15797"/>
    <cellStyle name="Note 2 19 5 5 3 2" xfId="33232"/>
    <cellStyle name="Note 2 19 5 5 3 3" xfId="47684"/>
    <cellStyle name="Note 2 19 5 5 4" xfId="21046"/>
    <cellStyle name="Note 2 19 5 5 5" xfId="35498"/>
    <cellStyle name="Note 2 19 5 6" xfId="6072"/>
    <cellStyle name="Note 2 19 5 6 2" xfId="23507"/>
    <cellStyle name="Note 2 19 5 6 3" xfId="37959"/>
    <cellStyle name="Note 2 19 5 7" xfId="8513"/>
    <cellStyle name="Note 2 19 5 7 2" xfId="25948"/>
    <cellStyle name="Note 2 19 5 7 3" xfId="40400"/>
    <cellStyle name="Note 2 19 5 8" xfId="10933"/>
    <cellStyle name="Note 2 19 5 8 2" xfId="28368"/>
    <cellStyle name="Note 2 19 5 8 3" xfId="42820"/>
    <cellStyle name="Note 2 19 5 9" xfId="17940"/>
    <cellStyle name="Note 2 19 6" xfId="1103"/>
    <cellStyle name="Note 2 19 6 2" xfId="3614"/>
    <cellStyle name="Note 2 19 6 2 2" xfId="13339"/>
    <cellStyle name="Note 2 19 6 2 2 2" xfId="30774"/>
    <cellStyle name="Note 2 19 6 2 2 3" xfId="45226"/>
    <cellStyle name="Note 2 19 6 2 3" xfId="15800"/>
    <cellStyle name="Note 2 19 6 2 3 2" xfId="33235"/>
    <cellStyle name="Note 2 19 6 2 3 3" xfId="47687"/>
    <cellStyle name="Note 2 19 6 2 4" xfId="21050"/>
    <cellStyle name="Note 2 19 6 2 5" xfId="35502"/>
    <cellStyle name="Note 2 19 6 3" xfId="6076"/>
    <cellStyle name="Note 2 19 6 3 2" xfId="23511"/>
    <cellStyle name="Note 2 19 6 3 3" xfId="37963"/>
    <cellStyle name="Note 2 19 6 4" xfId="8517"/>
    <cellStyle name="Note 2 19 6 4 2" xfId="25952"/>
    <cellStyle name="Note 2 19 6 4 3" xfId="40404"/>
    <cellStyle name="Note 2 19 6 5" xfId="10937"/>
    <cellStyle name="Note 2 19 6 5 2" xfId="28372"/>
    <cellStyle name="Note 2 19 6 5 3" xfId="42824"/>
    <cellStyle name="Note 2 19 6 6" xfId="17944"/>
    <cellStyle name="Note 2 19 7" xfId="1104"/>
    <cellStyle name="Note 2 19 7 2" xfId="3615"/>
    <cellStyle name="Note 2 19 7 2 2" xfId="13340"/>
    <cellStyle name="Note 2 19 7 2 2 2" xfId="30775"/>
    <cellStyle name="Note 2 19 7 2 2 3" xfId="45227"/>
    <cellStyle name="Note 2 19 7 2 3" xfId="15801"/>
    <cellStyle name="Note 2 19 7 2 3 2" xfId="33236"/>
    <cellStyle name="Note 2 19 7 2 3 3" xfId="47688"/>
    <cellStyle name="Note 2 19 7 2 4" xfId="21051"/>
    <cellStyle name="Note 2 19 7 2 5" xfId="35503"/>
    <cellStyle name="Note 2 19 7 3" xfId="6077"/>
    <cellStyle name="Note 2 19 7 3 2" xfId="23512"/>
    <cellStyle name="Note 2 19 7 3 3" xfId="37964"/>
    <cellStyle name="Note 2 19 7 4" xfId="8518"/>
    <cellStyle name="Note 2 19 7 4 2" xfId="25953"/>
    <cellStyle name="Note 2 19 7 4 3" xfId="40405"/>
    <cellStyle name="Note 2 19 7 5" xfId="10938"/>
    <cellStyle name="Note 2 19 7 5 2" xfId="28373"/>
    <cellStyle name="Note 2 19 7 5 3" xfId="42825"/>
    <cellStyle name="Note 2 19 7 6" xfId="17945"/>
    <cellStyle name="Note 2 19 8" xfId="1105"/>
    <cellStyle name="Note 2 19 8 2" xfId="3616"/>
    <cellStyle name="Note 2 19 8 2 2" xfId="21052"/>
    <cellStyle name="Note 2 19 8 2 3" xfId="35504"/>
    <cellStyle name="Note 2 19 8 3" xfId="6078"/>
    <cellStyle name="Note 2 19 8 3 2" xfId="23513"/>
    <cellStyle name="Note 2 19 8 3 3" xfId="37965"/>
    <cellStyle name="Note 2 19 8 4" xfId="8519"/>
    <cellStyle name="Note 2 19 8 4 2" xfId="25954"/>
    <cellStyle name="Note 2 19 8 4 3" xfId="40406"/>
    <cellStyle name="Note 2 19 8 5" xfId="10939"/>
    <cellStyle name="Note 2 19 8 5 2" xfId="28374"/>
    <cellStyle name="Note 2 19 8 5 3" xfId="42826"/>
    <cellStyle name="Note 2 19 8 6" xfId="15056"/>
    <cellStyle name="Note 2 19 8 6 2" xfId="32491"/>
    <cellStyle name="Note 2 19 8 6 3" xfId="46943"/>
    <cellStyle name="Note 2 19 8 7" xfId="17946"/>
    <cellStyle name="Note 2 19 8 8" xfId="20218"/>
    <cellStyle name="Note 2 19 9" xfId="3597"/>
    <cellStyle name="Note 2 19 9 2" xfId="13326"/>
    <cellStyle name="Note 2 19 9 2 2" xfId="30761"/>
    <cellStyle name="Note 2 19 9 2 3" xfId="45213"/>
    <cellStyle name="Note 2 19 9 3" xfId="15787"/>
    <cellStyle name="Note 2 19 9 3 2" xfId="33222"/>
    <cellStyle name="Note 2 19 9 3 3" xfId="47674"/>
    <cellStyle name="Note 2 19 9 4" xfId="21033"/>
    <cellStyle name="Note 2 19 9 5" xfId="35485"/>
    <cellStyle name="Note 2 2" xfId="1106"/>
    <cellStyle name="Note 2 2 10" xfId="6079"/>
    <cellStyle name="Note 2 2 10 2" xfId="23514"/>
    <cellStyle name="Note 2 2 10 3" xfId="37966"/>
    <cellStyle name="Note 2 2 11" xfId="8520"/>
    <cellStyle name="Note 2 2 11 2" xfId="25955"/>
    <cellStyle name="Note 2 2 11 3" xfId="40407"/>
    <cellStyle name="Note 2 2 12" xfId="10940"/>
    <cellStyle name="Note 2 2 12 2" xfId="28375"/>
    <cellStyle name="Note 2 2 12 3" xfId="42827"/>
    <cellStyle name="Note 2 2 13" xfId="17947"/>
    <cellStyle name="Note 2 2 2" xfId="1107"/>
    <cellStyle name="Note 2 2 2 2" xfId="1108"/>
    <cellStyle name="Note 2 2 2 2 2" xfId="3619"/>
    <cellStyle name="Note 2 2 2 2 2 2" xfId="13343"/>
    <cellStyle name="Note 2 2 2 2 2 2 2" xfId="30778"/>
    <cellStyle name="Note 2 2 2 2 2 2 3" xfId="45230"/>
    <cellStyle name="Note 2 2 2 2 2 3" xfId="15804"/>
    <cellStyle name="Note 2 2 2 2 2 3 2" xfId="33239"/>
    <cellStyle name="Note 2 2 2 2 2 3 3" xfId="47691"/>
    <cellStyle name="Note 2 2 2 2 2 4" xfId="21055"/>
    <cellStyle name="Note 2 2 2 2 2 5" xfId="35507"/>
    <cellStyle name="Note 2 2 2 2 3" xfId="6081"/>
    <cellStyle name="Note 2 2 2 2 3 2" xfId="23516"/>
    <cellStyle name="Note 2 2 2 2 3 3" xfId="37968"/>
    <cellStyle name="Note 2 2 2 2 4" xfId="8522"/>
    <cellStyle name="Note 2 2 2 2 4 2" xfId="25957"/>
    <cellStyle name="Note 2 2 2 2 4 3" xfId="40409"/>
    <cellStyle name="Note 2 2 2 2 5" xfId="10942"/>
    <cellStyle name="Note 2 2 2 2 5 2" xfId="28377"/>
    <cellStyle name="Note 2 2 2 2 5 3" xfId="42829"/>
    <cellStyle name="Note 2 2 2 2 6" xfId="17949"/>
    <cellStyle name="Note 2 2 2 3" xfId="1109"/>
    <cellStyle name="Note 2 2 2 3 2" xfId="3620"/>
    <cellStyle name="Note 2 2 2 3 2 2" xfId="13344"/>
    <cellStyle name="Note 2 2 2 3 2 2 2" xfId="30779"/>
    <cellStyle name="Note 2 2 2 3 2 2 3" xfId="45231"/>
    <cellStyle name="Note 2 2 2 3 2 3" xfId="15805"/>
    <cellStyle name="Note 2 2 2 3 2 3 2" xfId="33240"/>
    <cellStyle name="Note 2 2 2 3 2 3 3" xfId="47692"/>
    <cellStyle name="Note 2 2 2 3 2 4" xfId="21056"/>
    <cellStyle name="Note 2 2 2 3 2 5" xfId="35508"/>
    <cellStyle name="Note 2 2 2 3 3" xfId="6082"/>
    <cellStyle name="Note 2 2 2 3 3 2" xfId="23517"/>
    <cellStyle name="Note 2 2 2 3 3 3" xfId="37969"/>
    <cellStyle name="Note 2 2 2 3 4" xfId="8523"/>
    <cellStyle name="Note 2 2 2 3 4 2" xfId="25958"/>
    <cellStyle name="Note 2 2 2 3 4 3" xfId="40410"/>
    <cellStyle name="Note 2 2 2 3 5" xfId="10943"/>
    <cellStyle name="Note 2 2 2 3 5 2" xfId="28378"/>
    <cellStyle name="Note 2 2 2 3 5 3" xfId="42830"/>
    <cellStyle name="Note 2 2 2 3 6" xfId="17950"/>
    <cellStyle name="Note 2 2 2 4" xfId="1110"/>
    <cellStyle name="Note 2 2 2 4 2" xfId="3621"/>
    <cellStyle name="Note 2 2 2 4 2 2" xfId="21057"/>
    <cellStyle name="Note 2 2 2 4 2 3" xfId="35509"/>
    <cellStyle name="Note 2 2 2 4 3" xfId="6083"/>
    <cellStyle name="Note 2 2 2 4 3 2" xfId="23518"/>
    <cellStyle name="Note 2 2 2 4 3 3" xfId="37970"/>
    <cellStyle name="Note 2 2 2 4 4" xfId="8524"/>
    <cellStyle name="Note 2 2 2 4 4 2" xfId="25959"/>
    <cellStyle name="Note 2 2 2 4 4 3" xfId="40411"/>
    <cellStyle name="Note 2 2 2 4 5" xfId="10944"/>
    <cellStyle name="Note 2 2 2 4 5 2" xfId="28379"/>
    <cellStyle name="Note 2 2 2 4 5 3" xfId="42831"/>
    <cellStyle name="Note 2 2 2 4 6" xfId="15057"/>
    <cellStyle name="Note 2 2 2 4 6 2" xfId="32492"/>
    <cellStyle name="Note 2 2 2 4 6 3" xfId="46944"/>
    <cellStyle name="Note 2 2 2 4 7" xfId="17951"/>
    <cellStyle name="Note 2 2 2 4 8" xfId="20219"/>
    <cellStyle name="Note 2 2 2 5" xfId="3618"/>
    <cellStyle name="Note 2 2 2 5 2" xfId="13342"/>
    <cellStyle name="Note 2 2 2 5 2 2" xfId="30777"/>
    <cellStyle name="Note 2 2 2 5 2 3" xfId="45229"/>
    <cellStyle name="Note 2 2 2 5 3" xfId="15803"/>
    <cellStyle name="Note 2 2 2 5 3 2" xfId="33238"/>
    <cellStyle name="Note 2 2 2 5 3 3" xfId="47690"/>
    <cellStyle name="Note 2 2 2 5 4" xfId="21054"/>
    <cellStyle name="Note 2 2 2 5 5" xfId="35506"/>
    <cellStyle name="Note 2 2 2 6" xfId="6080"/>
    <cellStyle name="Note 2 2 2 6 2" xfId="23515"/>
    <cellStyle name="Note 2 2 2 6 3" xfId="37967"/>
    <cellStyle name="Note 2 2 2 7" xfId="8521"/>
    <cellStyle name="Note 2 2 2 7 2" xfId="25956"/>
    <cellStyle name="Note 2 2 2 7 3" xfId="40408"/>
    <cellStyle name="Note 2 2 2 8" xfId="10941"/>
    <cellStyle name="Note 2 2 2 8 2" xfId="28376"/>
    <cellStyle name="Note 2 2 2 8 3" xfId="42828"/>
    <cellStyle name="Note 2 2 2 9" xfId="17948"/>
    <cellStyle name="Note 2 2 3" xfId="1111"/>
    <cellStyle name="Note 2 2 3 2" xfId="1112"/>
    <cellStyle name="Note 2 2 3 2 2" xfId="3623"/>
    <cellStyle name="Note 2 2 3 2 2 2" xfId="13346"/>
    <cellStyle name="Note 2 2 3 2 2 2 2" xfId="30781"/>
    <cellStyle name="Note 2 2 3 2 2 2 3" xfId="45233"/>
    <cellStyle name="Note 2 2 3 2 2 3" xfId="15807"/>
    <cellStyle name="Note 2 2 3 2 2 3 2" xfId="33242"/>
    <cellStyle name="Note 2 2 3 2 2 3 3" xfId="47694"/>
    <cellStyle name="Note 2 2 3 2 2 4" xfId="21059"/>
    <cellStyle name="Note 2 2 3 2 2 5" xfId="35511"/>
    <cellStyle name="Note 2 2 3 2 3" xfId="6085"/>
    <cellStyle name="Note 2 2 3 2 3 2" xfId="23520"/>
    <cellStyle name="Note 2 2 3 2 3 3" xfId="37972"/>
    <cellStyle name="Note 2 2 3 2 4" xfId="8526"/>
    <cellStyle name="Note 2 2 3 2 4 2" xfId="25961"/>
    <cellStyle name="Note 2 2 3 2 4 3" xfId="40413"/>
    <cellStyle name="Note 2 2 3 2 5" xfId="10946"/>
    <cellStyle name="Note 2 2 3 2 5 2" xfId="28381"/>
    <cellStyle name="Note 2 2 3 2 5 3" xfId="42833"/>
    <cellStyle name="Note 2 2 3 2 6" xfId="17953"/>
    <cellStyle name="Note 2 2 3 3" xfId="1113"/>
    <cellStyle name="Note 2 2 3 3 2" xfId="3624"/>
    <cellStyle name="Note 2 2 3 3 2 2" xfId="13347"/>
    <cellStyle name="Note 2 2 3 3 2 2 2" xfId="30782"/>
    <cellStyle name="Note 2 2 3 3 2 2 3" xfId="45234"/>
    <cellStyle name="Note 2 2 3 3 2 3" xfId="15808"/>
    <cellStyle name="Note 2 2 3 3 2 3 2" xfId="33243"/>
    <cellStyle name="Note 2 2 3 3 2 3 3" xfId="47695"/>
    <cellStyle name="Note 2 2 3 3 2 4" xfId="21060"/>
    <cellStyle name="Note 2 2 3 3 2 5" xfId="35512"/>
    <cellStyle name="Note 2 2 3 3 3" xfId="6086"/>
    <cellStyle name="Note 2 2 3 3 3 2" xfId="23521"/>
    <cellStyle name="Note 2 2 3 3 3 3" xfId="37973"/>
    <cellStyle name="Note 2 2 3 3 4" xfId="8527"/>
    <cellStyle name="Note 2 2 3 3 4 2" xfId="25962"/>
    <cellStyle name="Note 2 2 3 3 4 3" xfId="40414"/>
    <cellStyle name="Note 2 2 3 3 5" xfId="10947"/>
    <cellStyle name="Note 2 2 3 3 5 2" xfId="28382"/>
    <cellStyle name="Note 2 2 3 3 5 3" xfId="42834"/>
    <cellStyle name="Note 2 2 3 3 6" xfId="17954"/>
    <cellStyle name="Note 2 2 3 4" xfId="1114"/>
    <cellStyle name="Note 2 2 3 4 2" xfId="3625"/>
    <cellStyle name="Note 2 2 3 4 2 2" xfId="21061"/>
    <cellStyle name="Note 2 2 3 4 2 3" xfId="35513"/>
    <cellStyle name="Note 2 2 3 4 3" xfId="6087"/>
    <cellStyle name="Note 2 2 3 4 3 2" xfId="23522"/>
    <cellStyle name="Note 2 2 3 4 3 3" xfId="37974"/>
    <cellStyle name="Note 2 2 3 4 4" xfId="8528"/>
    <cellStyle name="Note 2 2 3 4 4 2" xfId="25963"/>
    <cellStyle name="Note 2 2 3 4 4 3" xfId="40415"/>
    <cellStyle name="Note 2 2 3 4 5" xfId="10948"/>
    <cellStyle name="Note 2 2 3 4 5 2" xfId="28383"/>
    <cellStyle name="Note 2 2 3 4 5 3" xfId="42835"/>
    <cellStyle name="Note 2 2 3 4 6" xfId="15058"/>
    <cellStyle name="Note 2 2 3 4 6 2" xfId="32493"/>
    <cellStyle name="Note 2 2 3 4 6 3" xfId="46945"/>
    <cellStyle name="Note 2 2 3 4 7" xfId="17955"/>
    <cellStyle name="Note 2 2 3 4 8" xfId="20220"/>
    <cellStyle name="Note 2 2 3 5" xfId="3622"/>
    <cellStyle name="Note 2 2 3 5 2" xfId="13345"/>
    <cellStyle name="Note 2 2 3 5 2 2" xfId="30780"/>
    <cellStyle name="Note 2 2 3 5 2 3" xfId="45232"/>
    <cellStyle name="Note 2 2 3 5 3" xfId="15806"/>
    <cellStyle name="Note 2 2 3 5 3 2" xfId="33241"/>
    <cellStyle name="Note 2 2 3 5 3 3" xfId="47693"/>
    <cellStyle name="Note 2 2 3 5 4" xfId="21058"/>
    <cellStyle name="Note 2 2 3 5 5" xfId="35510"/>
    <cellStyle name="Note 2 2 3 6" xfId="6084"/>
    <cellStyle name="Note 2 2 3 6 2" xfId="23519"/>
    <cellStyle name="Note 2 2 3 6 3" xfId="37971"/>
    <cellStyle name="Note 2 2 3 7" xfId="8525"/>
    <cellStyle name="Note 2 2 3 7 2" xfId="25960"/>
    <cellStyle name="Note 2 2 3 7 3" xfId="40412"/>
    <cellStyle name="Note 2 2 3 8" xfId="10945"/>
    <cellStyle name="Note 2 2 3 8 2" xfId="28380"/>
    <cellStyle name="Note 2 2 3 8 3" xfId="42832"/>
    <cellStyle name="Note 2 2 3 9" xfId="17952"/>
    <cellStyle name="Note 2 2 4" xfId="1115"/>
    <cellStyle name="Note 2 2 4 2" xfId="1116"/>
    <cellStyle name="Note 2 2 4 2 2" xfId="3627"/>
    <cellStyle name="Note 2 2 4 2 2 2" xfId="13349"/>
    <cellStyle name="Note 2 2 4 2 2 2 2" xfId="30784"/>
    <cellStyle name="Note 2 2 4 2 2 2 3" xfId="45236"/>
    <cellStyle name="Note 2 2 4 2 2 3" xfId="15810"/>
    <cellStyle name="Note 2 2 4 2 2 3 2" xfId="33245"/>
    <cellStyle name="Note 2 2 4 2 2 3 3" xfId="47697"/>
    <cellStyle name="Note 2 2 4 2 2 4" xfId="21063"/>
    <cellStyle name="Note 2 2 4 2 2 5" xfId="35515"/>
    <cellStyle name="Note 2 2 4 2 3" xfId="6089"/>
    <cellStyle name="Note 2 2 4 2 3 2" xfId="23524"/>
    <cellStyle name="Note 2 2 4 2 3 3" xfId="37976"/>
    <cellStyle name="Note 2 2 4 2 4" xfId="8530"/>
    <cellStyle name="Note 2 2 4 2 4 2" xfId="25965"/>
    <cellStyle name="Note 2 2 4 2 4 3" xfId="40417"/>
    <cellStyle name="Note 2 2 4 2 5" xfId="10950"/>
    <cellStyle name="Note 2 2 4 2 5 2" xfId="28385"/>
    <cellStyle name="Note 2 2 4 2 5 3" xfId="42837"/>
    <cellStyle name="Note 2 2 4 2 6" xfId="17957"/>
    <cellStyle name="Note 2 2 4 3" xfId="1117"/>
    <cellStyle name="Note 2 2 4 3 2" xfId="3628"/>
    <cellStyle name="Note 2 2 4 3 2 2" xfId="13350"/>
    <cellStyle name="Note 2 2 4 3 2 2 2" xfId="30785"/>
    <cellStyle name="Note 2 2 4 3 2 2 3" xfId="45237"/>
    <cellStyle name="Note 2 2 4 3 2 3" xfId="15811"/>
    <cellStyle name="Note 2 2 4 3 2 3 2" xfId="33246"/>
    <cellStyle name="Note 2 2 4 3 2 3 3" xfId="47698"/>
    <cellStyle name="Note 2 2 4 3 2 4" xfId="21064"/>
    <cellStyle name="Note 2 2 4 3 2 5" xfId="35516"/>
    <cellStyle name="Note 2 2 4 3 3" xfId="6090"/>
    <cellStyle name="Note 2 2 4 3 3 2" xfId="23525"/>
    <cellStyle name="Note 2 2 4 3 3 3" xfId="37977"/>
    <cellStyle name="Note 2 2 4 3 4" xfId="8531"/>
    <cellStyle name="Note 2 2 4 3 4 2" xfId="25966"/>
    <cellStyle name="Note 2 2 4 3 4 3" xfId="40418"/>
    <cellStyle name="Note 2 2 4 3 5" xfId="10951"/>
    <cellStyle name="Note 2 2 4 3 5 2" xfId="28386"/>
    <cellStyle name="Note 2 2 4 3 5 3" xfId="42838"/>
    <cellStyle name="Note 2 2 4 3 6" xfId="17958"/>
    <cellStyle name="Note 2 2 4 4" xfId="1118"/>
    <cellStyle name="Note 2 2 4 4 2" xfId="3629"/>
    <cellStyle name="Note 2 2 4 4 2 2" xfId="21065"/>
    <cellStyle name="Note 2 2 4 4 2 3" xfId="35517"/>
    <cellStyle name="Note 2 2 4 4 3" xfId="6091"/>
    <cellStyle name="Note 2 2 4 4 3 2" xfId="23526"/>
    <cellStyle name="Note 2 2 4 4 3 3" xfId="37978"/>
    <cellStyle name="Note 2 2 4 4 4" xfId="8532"/>
    <cellStyle name="Note 2 2 4 4 4 2" xfId="25967"/>
    <cellStyle name="Note 2 2 4 4 4 3" xfId="40419"/>
    <cellStyle name="Note 2 2 4 4 5" xfId="10952"/>
    <cellStyle name="Note 2 2 4 4 5 2" xfId="28387"/>
    <cellStyle name="Note 2 2 4 4 5 3" xfId="42839"/>
    <cellStyle name="Note 2 2 4 4 6" xfId="15059"/>
    <cellStyle name="Note 2 2 4 4 6 2" xfId="32494"/>
    <cellStyle name="Note 2 2 4 4 6 3" xfId="46946"/>
    <cellStyle name="Note 2 2 4 4 7" xfId="17959"/>
    <cellStyle name="Note 2 2 4 4 8" xfId="20221"/>
    <cellStyle name="Note 2 2 4 5" xfId="3626"/>
    <cellStyle name="Note 2 2 4 5 2" xfId="13348"/>
    <cellStyle name="Note 2 2 4 5 2 2" xfId="30783"/>
    <cellStyle name="Note 2 2 4 5 2 3" xfId="45235"/>
    <cellStyle name="Note 2 2 4 5 3" xfId="15809"/>
    <cellStyle name="Note 2 2 4 5 3 2" xfId="33244"/>
    <cellStyle name="Note 2 2 4 5 3 3" xfId="47696"/>
    <cellStyle name="Note 2 2 4 5 4" xfId="21062"/>
    <cellStyle name="Note 2 2 4 5 5" xfId="35514"/>
    <cellStyle name="Note 2 2 4 6" xfId="6088"/>
    <cellStyle name="Note 2 2 4 6 2" xfId="23523"/>
    <cellStyle name="Note 2 2 4 6 3" xfId="37975"/>
    <cellStyle name="Note 2 2 4 7" xfId="8529"/>
    <cellStyle name="Note 2 2 4 7 2" xfId="25964"/>
    <cellStyle name="Note 2 2 4 7 3" xfId="40416"/>
    <cellStyle name="Note 2 2 4 8" xfId="10949"/>
    <cellStyle name="Note 2 2 4 8 2" xfId="28384"/>
    <cellStyle name="Note 2 2 4 8 3" xfId="42836"/>
    <cellStyle name="Note 2 2 4 9" xfId="17956"/>
    <cellStyle name="Note 2 2 5" xfId="1119"/>
    <cellStyle name="Note 2 2 5 2" xfId="1120"/>
    <cellStyle name="Note 2 2 5 2 2" xfId="3631"/>
    <cellStyle name="Note 2 2 5 2 2 2" xfId="13352"/>
    <cellStyle name="Note 2 2 5 2 2 2 2" xfId="30787"/>
    <cellStyle name="Note 2 2 5 2 2 2 3" xfId="45239"/>
    <cellStyle name="Note 2 2 5 2 2 3" xfId="15813"/>
    <cellStyle name="Note 2 2 5 2 2 3 2" xfId="33248"/>
    <cellStyle name="Note 2 2 5 2 2 3 3" xfId="47700"/>
    <cellStyle name="Note 2 2 5 2 2 4" xfId="21067"/>
    <cellStyle name="Note 2 2 5 2 2 5" xfId="35519"/>
    <cellStyle name="Note 2 2 5 2 3" xfId="6093"/>
    <cellStyle name="Note 2 2 5 2 3 2" xfId="23528"/>
    <cellStyle name="Note 2 2 5 2 3 3" xfId="37980"/>
    <cellStyle name="Note 2 2 5 2 4" xfId="8534"/>
    <cellStyle name="Note 2 2 5 2 4 2" xfId="25969"/>
    <cellStyle name="Note 2 2 5 2 4 3" xfId="40421"/>
    <cellStyle name="Note 2 2 5 2 5" xfId="10954"/>
    <cellStyle name="Note 2 2 5 2 5 2" xfId="28389"/>
    <cellStyle name="Note 2 2 5 2 5 3" xfId="42841"/>
    <cellStyle name="Note 2 2 5 2 6" xfId="17961"/>
    <cellStyle name="Note 2 2 5 3" xfId="1121"/>
    <cellStyle name="Note 2 2 5 3 2" xfId="3632"/>
    <cellStyle name="Note 2 2 5 3 2 2" xfId="13353"/>
    <cellStyle name="Note 2 2 5 3 2 2 2" xfId="30788"/>
    <cellStyle name="Note 2 2 5 3 2 2 3" xfId="45240"/>
    <cellStyle name="Note 2 2 5 3 2 3" xfId="15814"/>
    <cellStyle name="Note 2 2 5 3 2 3 2" xfId="33249"/>
    <cellStyle name="Note 2 2 5 3 2 3 3" xfId="47701"/>
    <cellStyle name="Note 2 2 5 3 2 4" xfId="21068"/>
    <cellStyle name="Note 2 2 5 3 2 5" xfId="35520"/>
    <cellStyle name="Note 2 2 5 3 3" xfId="6094"/>
    <cellStyle name="Note 2 2 5 3 3 2" xfId="23529"/>
    <cellStyle name="Note 2 2 5 3 3 3" xfId="37981"/>
    <cellStyle name="Note 2 2 5 3 4" xfId="8535"/>
    <cellStyle name="Note 2 2 5 3 4 2" xfId="25970"/>
    <cellStyle name="Note 2 2 5 3 4 3" xfId="40422"/>
    <cellStyle name="Note 2 2 5 3 5" xfId="10955"/>
    <cellStyle name="Note 2 2 5 3 5 2" xfId="28390"/>
    <cellStyle name="Note 2 2 5 3 5 3" xfId="42842"/>
    <cellStyle name="Note 2 2 5 3 6" xfId="17962"/>
    <cellStyle name="Note 2 2 5 4" xfId="1122"/>
    <cellStyle name="Note 2 2 5 4 2" xfId="3633"/>
    <cellStyle name="Note 2 2 5 4 2 2" xfId="21069"/>
    <cellStyle name="Note 2 2 5 4 2 3" xfId="35521"/>
    <cellStyle name="Note 2 2 5 4 3" xfId="6095"/>
    <cellStyle name="Note 2 2 5 4 3 2" xfId="23530"/>
    <cellStyle name="Note 2 2 5 4 3 3" xfId="37982"/>
    <cellStyle name="Note 2 2 5 4 4" xfId="8536"/>
    <cellStyle name="Note 2 2 5 4 4 2" xfId="25971"/>
    <cellStyle name="Note 2 2 5 4 4 3" xfId="40423"/>
    <cellStyle name="Note 2 2 5 4 5" xfId="10956"/>
    <cellStyle name="Note 2 2 5 4 5 2" xfId="28391"/>
    <cellStyle name="Note 2 2 5 4 5 3" xfId="42843"/>
    <cellStyle name="Note 2 2 5 4 6" xfId="15060"/>
    <cellStyle name="Note 2 2 5 4 6 2" xfId="32495"/>
    <cellStyle name="Note 2 2 5 4 6 3" xfId="46947"/>
    <cellStyle name="Note 2 2 5 4 7" xfId="17963"/>
    <cellStyle name="Note 2 2 5 4 8" xfId="20222"/>
    <cellStyle name="Note 2 2 5 5" xfId="3630"/>
    <cellStyle name="Note 2 2 5 5 2" xfId="13351"/>
    <cellStyle name="Note 2 2 5 5 2 2" xfId="30786"/>
    <cellStyle name="Note 2 2 5 5 2 3" xfId="45238"/>
    <cellStyle name="Note 2 2 5 5 3" xfId="15812"/>
    <cellStyle name="Note 2 2 5 5 3 2" xfId="33247"/>
    <cellStyle name="Note 2 2 5 5 3 3" xfId="47699"/>
    <cellStyle name="Note 2 2 5 5 4" xfId="21066"/>
    <cellStyle name="Note 2 2 5 5 5" xfId="35518"/>
    <cellStyle name="Note 2 2 5 6" xfId="6092"/>
    <cellStyle name="Note 2 2 5 6 2" xfId="23527"/>
    <cellStyle name="Note 2 2 5 6 3" xfId="37979"/>
    <cellStyle name="Note 2 2 5 7" xfId="8533"/>
    <cellStyle name="Note 2 2 5 7 2" xfId="25968"/>
    <cellStyle name="Note 2 2 5 7 3" xfId="40420"/>
    <cellStyle name="Note 2 2 5 8" xfId="10953"/>
    <cellStyle name="Note 2 2 5 8 2" xfId="28388"/>
    <cellStyle name="Note 2 2 5 8 3" xfId="42840"/>
    <cellStyle name="Note 2 2 5 9" xfId="17960"/>
    <cellStyle name="Note 2 2 6" xfId="1123"/>
    <cellStyle name="Note 2 2 6 2" xfId="3634"/>
    <cellStyle name="Note 2 2 6 2 2" xfId="13354"/>
    <cellStyle name="Note 2 2 6 2 2 2" xfId="30789"/>
    <cellStyle name="Note 2 2 6 2 2 3" xfId="45241"/>
    <cellStyle name="Note 2 2 6 2 3" xfId="15815"/>
    <cellStyle name="Note 2 2 6 2 3 2" xfId="33250"/>
    <cellStyle name="Note 2 2 6 2 3 3" xfId="47702"/>
    <cellStyle name="Note 2 2 6 2 4" xfId="21070"/>
    <cellStyle name="Note 2 2 6 2 5" xfId="35522"/>
    <cellStyle name="Note 2 2 6 3" xfId="6096"/>
    <cellStyle name="Note 2 2 6 3 2" xfId="23531"/>
    <cellStyle name="Note 2 2 6 3 3" xfId="37983"/>
    <cellStyle name="Note 2 2 6 4" xfId="8537"/>
    <cellStyle name="Note 2 2 6 4 2" xfId="25972"/>
    <cellStyle name="Note 2 2 6 4 3" xfId="40424"/>
    <cellStyle name="Note 2 2 6 5" xfId="10957"/>
    <cellStyle name="Note 2 2 6 5 2" xfId="28392"/>
    <cellStyle name="Note 2 2 6 5 3" xfId="42844"/>
    <cellStyle name="Note 2 2 6 6" xfId="17964"/>
    <cellStyle name="Note 2 2 7" xfId="1124"/>
    <cellStyle name="Note 2 2 7 2" xfId="3635"/>
    <cellStyle name="Note 2 2 7 2 2" xfId="13355"/>
    <cellStyle name="Note 2 2 7 2 2 2" xfId="30790"/>
    <cellStyle name="Note 2 2 7 2 2 3" xfId="45242"/>
    <cellStyle name="Note 2 2 7 2 3" xfId="15816"/>
    <cellStyle name="Note 2 2 7 2 3 2" xfId="33251"/>
    <cellStyle name="Note 2 2 7 2 3 3" xfId="47703"/>
    <cellStyle name="Note 2 2 7 2 4" xfId="21071"/>
    <cellStyle name="Note 2 2 7 2 5" xfId="35523"/>
    <cellStyle name="Note 2 2 7 3" xfId="6097"/>
    <cellStyle name="Note 2 2 7 3 2" xfId="23532"/>
    <cellStyle name="Note 2 2 7 3 3" xfId="37984"/>
    <cellStyle name="Note 2 2 7 4" xfId="8538"/>
    <cellStyle name="Note 2 2 7 4 2" xfId="25973"/>
    <cellStyle name="Note 2 2 7 4 3" xfId="40425"/>
    <cellStyle name="Note 2 2 7 5" xfId="10958"/>
    <cellStyle name="Note 2 2 7 5 2" xfId="28393"/>
    <cellStyle name="Note 2 2 7 5 3" xfId="42845"/>
    <cellStyle name="Note 2 2 7 6" xfId="17965"/>
    <cellStyle name="Note 2 2 8" xfId="1125"/>
    <cellStyle name="Note 2 2 8 2" xfId="3636"/>
    <cellStyle name="Note 2 2 8 2 2" xfId="21072"/>
    <cellStyle name="Note 2 2 8 2 3" xfId="35524"/>
    <cellStyle name="Note 2 2 8 3" xfId="6098"/>
    <cellStyle name="Note 2 2 8 3 2" xfId="23533"/>
    <cellStyle name="Note 2 2 8 3 3" xfId="37985"/>
    <cellStyle name="Note 2 2 8 4" xfId="8539"/>
    <cellStyle name="Note 2 2 8 4 2" xfId="25974"/>
    <cellStyle name="Note 2 2 8 4 3" xfId="40426"/>
    <cellStyle name="Note 2 2 8 5" xfId="10959"/>
    <cellStyle name="Note 2 2 8 5 2" xfId="28394"/>
    <cellStyle name="Note 2 2 8 5 3" xfId="42846"/>
    <cellStyle name="Note 2 2 8 6" xfId="15061"/>
    <cellStyle name="Note 2 2 8 6 2" xfId="32496"/>
    <cellStyle name="Note 2 2 8 6 3" xfId="46948"/>
    <cellStyle name="Note 2 2 8 7" xfId="17966"/>
    <cellStyle name="Note 2 2 8 8" xfId="20223"/>
    <cellStyle name="Note 2 2 9" xfId="3617"/>
    <cellStyle name="Note 2 2 9 2" xfId="13341"/>
    <cellStyle name="Note 2 2 9 2 2" xfId="30776"/>
    <cellStyle name="Note 2 2 9 2 3" xfId="45228"/>
    <cellStyle name="Note 2 2 9 3" xfId="15802"/>
    <cellStyle name="Note 2 2 9 3 2" xfId="33237"/>
    <cellStyle name="Note 2 2 9 3 3" xfId="47689"/>
    <cellStyle name="Note 2 2 9 4" xfId="21053"/>
    <cellStyle name="Note 2 2 9 5" xfId="35505"/>
    <cellStyle name="Note 2 20" xfId="1126"/>
    <cellStyle name="Note 2 20 10" xfId="17967"/>
    <cellStyle name="Note 2 20 2" xfId="1127"/>
    <cellStyle name="Note 2 20 2 10" xfId="8541"/>
    <cellStyle name="Note 2 20 2 10 2" xfId="25976"/>
    <cellStyle name="Note 2 20 2 10 3" xfId="40428"/>
    <cellStyle name="Note 2 20 2 11" xfId="10961"/>
    <cellStyle name="Note 2 20 2 11 2" xfId="28396"/>
    <cellStyle name="Note 2 20 2 11 3" xfId="42848"/>
    <cellStyle name="Note 2 20 2 12" xfId="17968"/>
    <cellStyle name="Note 2 20 2 2" xfId="1128"/>
    <cellStyle name="Note 2 20 2 2 2" xfId="1129"/>
    <cellStyle name="Note 2 20 2 2 2 2" xfId="3640"/>
    <cellStyle name="Note 2 20 2 2 2 2 2" xfId="13359"/>
    <cellStyle name="Note 2 20 2 2 2 2 2 2" xfId="30794"/>
    <cellStyle name="Note 2 20 2 2 2 2 2 3" xfId="45246"/>
    <cellStyle name="Note 2 20 2 2 2 2 3" xfId="15820"/>
    <cellStyle name="Note 2 20 2 2 2 2 3 2" xfId="33255"/>
    <cellStyle name="Note 2 20 2 2 2 2 3 3" xfId="47707"/>
    <cellStyle name="Note 2 20 2 2 2 2 4" xfId="21076"/>
    <cellStyle name="Note 2 20 2 2 2 2 5" xfId="35528"/>
    <cellStyle name="Note 2 20 2 2 2 3" xfId="6102"/>
    <cellStyle name="Note 2 20 2 2 2 3 2" xfId="23537"/>
    <cellStyle name="Note 2 20 2 2 2 3 3" xfId="37989"/>
    <cellStyle name="Note 2 20 2 2 2 4" xfId="8543"/>
    <cellStyle name="Note 2 20 2 2 2 4 2" xfId="25978"/>
    <cellStyle name="Note 2 20 2 2 2 4 3" xfId="40430"/>
    <cellStyle name="Note 2 20 2 2 2 5" xfId="10963"/>
    <cellStyle name="Note 2 20 2 2 2 5 2" xfId="28398"/>
    <cellStyle name="Note 2 20 2 2 2 5 3" xfId="42850"/>
    <cellStyle name="Note 2 20 2 2 2 6" xfId="17970"/>
    <cellStyle name="Note 2 20 2 2 3" xfId="1130"/>
    <cellStyle name="Note 2 20 2 2 3 2" xfId="3641"/>
    <cellStyle name="Note 2 20 2 2 3 2 2" xfId="13360"/>
    <cellStyle name="Note 2 20 2 2 3 2 2 2" xfId="30795"/>
    <cellStyle name="Note 2 20 2 2 3 2 2 3" xfId="45247"/>
    <cellStyle name="Note 2 20 2 2 3 2 3" xfId="15821"/>
    <cellStyle name="Note 2 20 2 2 3 2 3 2" xfId="33256"/>
    <cellStyle name="Note 2 20 2 2 3 2 3 3" xfId="47708"/>
    <cellStyle name="Note 2 20 2 2 3 2 4" xfId="21077"/>
    <cellStyle name="Note 2 20 2 2 3 2 5" xfId="35529"/>
    <cellStyle name="Note 2 20 2 2 3 3" xfId="6103"/>
    <cellStyle name="Note 2 20 2 2 3 3 2" xfId="23538"/>
    <cellStyle name="Note 2 20 2 2 3 3 3" xfId="37990"/>
    <cellStyle name="Note 2 20 2 2 3 4" xfId="8544"/>
    <cellStyle name="Note 2 20 2 2 3 4 2" xfId="25979"/>
    <cellStyle name="Note 2 20 2 2 3 4 3" xfId="40431"/>
    <cellStyle name="Note 2 20 2 2 3 5" xfId="10964"/>
    <cellStyle name="Note 2 20 2 2 3 5 2" xfId="28399"/>
    <cellStyle name="Note 2 20 2 2 3 5 3" xfId="42851"/>
    <cellStyle name="Note 2 20 2 2 3 6" xfId="17971"/>
    <cellStyle name="Note 2 20 2 2 4" xfId="1131"/>
    <cellStyle name="Note 2 20 2 2 4 2" xfId="3642"/>
    <cellStyle name="Note 2 20 2 2 4 2 2" xfId="21078"/>
    <cellStyle name="Note 2 20 2 2 4 2 3" xfId="35530"/>
    <cellStyle name="Note 2 20 2 2 4 3" xfId="6104"/>
    <cellStyle name="Note 2 20 2 2 4 3 2" xfId="23539"/>
    <cellStyle name="Note 2 20 2 2 4 3 3" xfId="37991"/>
    <cellStyle name="Note 2 20 2 2 4 4" xfId="8545"/>
    <cellStyle name="Note 2 20 2 2 4 4 2" xfId="25980"/>
    <cellStyle name="Note 2 20 2 2 4 4 3" xfId="40432"/>
    <cellStyle name="Note 2 20 2 2 4 5" xfId="10965"/>
    <cellStyle name="Note 2 20 2 2 4 5 2" xfId="28400"/>
    <cellStyle name="Note 2 20 2 2 4 5 3" xfId="42852"/>
    <cellStyle name="Note 2 20 2 2 4 6" xfId="15062"/>
    <cellStyle name="Note 2 20 2 2 4 6 2" xfId="32497"/>
    <cellStyle name="Note 2 20 2 2 4 6 3" xfId="46949"/>
    <cellStyle name="Note 2 20 2 2 4 7" xfId="17972"/>
    <cellStyle name="Note 2 20 2 2 4 8" xfId="20224"/>
    <cellStyle name="Note 2 20 2 2 5" xfId="3639"/>
    <cellStyle name="Note 2 20 2 2 5 2" xfId="13358"/>
    <cellStyle name="Note 2 20 2 2 5 2 2" xfId="30793"/>
    <cellStyle name="Note 2 20 2 2 5 2 3" xfId="45245"/>
    <cellStyle name="Note 2 20 2 2 5 3" xfId="15819"/>
    <cellStyle name="Note 2 20 2 2 5 3 2" xfId="33254"/>
    <cellStyle name="Note 2 20 2 2 5 3 3" xfId="47706"/>
    <cellStyle name="Note 2 20 2 2 5 4" xfId="21075"/>
    <cellStyle name="Note 2 20 2 2 5 5" xfId="35527"/>
    <cellStyle name="Note 2 20 2 2 6" xfId="6101"/>
    <cellStyle name="Note 2 20 2 2 6 2" xfId="23536"/>
    <cellStyle name="Note 2 20 2 2 6 3" xfId="37988"/>
    <cellStyle name="Note 2 20 2 2 7" xfId="8542"/>
    <cellStyle name="Note 2 20 2 2 7 2" xfId="25977"/>
    <cellStyle name="Note 2 20 2 2 7 3" xfId="40429"/>
    <cellStyle name="Note 2 20 2 2 8" xfId="10962"/>
    <cellStyle name="Note 2 20 2 2 8 2" xfId="28397"/>
    <cellStyle name="Note 2 20 2 2 8 3" xfId="42849"/>
    <cellStyle name="Note 2 20 2 2 9" xfId="17969"/>
    <cellStyle name="Note 2 20 2 3" xfId="1132"/>
    <cellStyle name="Note 2 20 2 3 2" xfId="1133"/>
    <cellStyle name="Note 2 20 2 3 2 2" xfId="3644"/>
    <cellStyle name="Note 2 20 2 3 2 2 2" xfId="13362"/>
    <cellStyle name="Note 2 20 2 3 2 2 2 2" xfId="30797"/>
    <cellStyle name="Note 2 20 2 3 2 2 2 3" xfId="45249"/>
    <cellStyle name="Note 2 20 2 3 2 2 3" xfId="15823"/>
    <cellStyle name="Note 2 20 2 3 2 2 3 2" xfId="33258"/>
    <cellStyle name="Note 2 20 2 3 2 2 3 3" xfId="47710"/>
    <cellStyle name="Note 2 20 2 3 2 2 4" xfId="21080"/>
    <cellStyle name="Note 2 20 2 3 2 2 5" xfId="35532"/>
    <cellStyle name="Note 2 20 2 3 2 3" xfId="6106"/>
    <cellStyle name="Note 2 20 2 3 2 3 2" xfId="23541"/>
    <cellStyle name="Note 2 20 2 3 2 3 3" xfId="37993"/>
    <cellStyle name="Note 2 20 2 3 2 4" xfId="8547"/>
    <cellStyle name="Note 2 20 2 3 2 4 2" xfId="25982"/>
    <cellStyle name="Note 2 20 2 3 2 4 3" xfId="40434"/>
    <cellStyle name="Note 2 20 2 3 2 5" xfId="10967"/>
    <cellStyle name="Note 2 20 2 3 2 5 2" xfId="28402"/>
    <cellStyle name="Note 2 20 2 3 2 5 3" xfId="42854"/>
    <cellStyle name="Note 2 20 2 3 2 6" xfId="17974"/>
    <cellStyle name="Note 2 20 2 3 3" xfId="1134"/>
    <cellStyle name="Note 2 20 2 3 3 2" xfId="3645"/>
    <cellStyle name="Note 2 20 2 3 3 2 2" xfId="13363"/>
    <cellStyle name="Note 2 20 2 3 3 2 2 2" xfId="30798"/>
    <cellStyle name="Note 2 20 2 3 3 2 2 3" xfId="45250"/>
    <cellStyle name="Note 2 20 2 3 3 2 3" xfId="15824"/>
    <cellStyle name="Note 2 20 2 3 3 2 3 2" xfId="33259"/>
    <cellStyle name="Note 2 20 2 3 3 2 3 3" xfId="47711"/>
    <cellStyle name="Note 2 20 2 3 3 2 4" xfId="21081"/>
    <cellStyle name="Note 2 20 2 3 3 2 5" xfId="35533"/>
    <cellStyle name="Note 2 20 2 3 3 3" xfId="6107"/>
    <cellStyle name="Note 2 20 2 3 3 3 2" xfId="23542"/>
    <cellStyle name="Note 2 20 2 3 3 3 3" xfId="37994"/>
    <cellStyle name="Note 2 20 2 3 3 4" xfId="8548"/>
    <cellStyle name="Note 2 20 2 3 3 4 2" xfId="25983"/>
    <cellStyle name="Note 2 20 2 3 3 4 3" xfId="40435"/>
    <cellStyle name="Note 2 20 2 3 3 5" xfId="10968"/>
    <cellStyle name="Note 2 20 2 3 3 5 2" xfId="28403"/>
    <cellStyle name="Note 2 20 2 3 3 5 3" xfId="42855"/>
    <cellStyle name="Note 2 20 2 3 3 6" xfId="17975"/>
    <cellStyle name="Note 2 20 2 3 4" xfId="1135"/>
    <cellStyle name="Note 2 20 2 3 4 2" xfId="3646"/>
    <cellStyle name="Note 2 20 2 3 4 2 2" xfId="21082"/>
    <cellStyle name="Note 2 20 2 3 4 2 3" xfId="35534"/>
    <cellStyle name="Note 2 20 2 3 4 3" xfId="6108"/>
    <cellStyle name="Note 2 20 2 3 4 3 2" xfId="23543"/>
    <cellStyle name="Note 2 20 2 3 4 3 3" xfId="37995"/>
    <cellStyle name="Note 2 20 2 3 4 4" xfId="8549"/>
    <cellStyle name="Note 2 20 2 3 4 4 2" xfId="25984"/>
    <cellStyle name="Note 2 20 2 3 4 4 3" xfId="40436"/>
    <cellStyle name="Note 2 20 2 3 4 5" xfId="10969"/>
    <cellStyle name="Note 2 20 2 3 4 5 2" xfId="28404"/>
    <cellStyle name="Note 2 20 2 3 4 5 3" xfId="42856"/>
    <cellStyle name="Note 2 20 2 3 4 6" xfId="15063"/>
    <cellStyle name="Note 2 20 2 3 4 6 2" xfId="32498"/>
    <cellStyle name="Note 2 20 2 3 4 6 3" xfId="46950"/>
    <cellStyle name="Note 2 20 2 3 4 7" xfId="17976"/>
    <cellStyle name="Note 2 20 2 3 4 8" xfId="20225"/>
    <cellStyle name="Note 2 20 2 3 5" xfId="3643"/>
    <cellStyle name="Note 2 20 2 3 5 2" xfId="13361"/>
    <cellStyle name="Note 2 20 2 3 5 2 2" xfId="30796"/>
    <cellStyle name="Note 2 20 2 3 5 2 3" xfId="45248"/>
    <cellStyle name="Note 2 20 2 3 5 3" xfId="15822"/>
    <cellStyle name="Note 2 20 2 3 5 3 2" xfId="33257"/>
    <cellStyle name="Note 2 20 2 3 5 3 3" xfId="47709"/>
    <cellStyle name="Note 2 20 2 3 5 4" xfId="21079"/>
    <cellStyle name="Note 2 20 2 3 5 5" xfId="35531"/>
    <cellStyle name="Note 2 20 2 3 6" xfId="6105"/>
    <cellStyle name="Note 2 20 2 3 6 2" xfId="23540"/>
    <cellStyle name="Note 2 20 2 3 6 3" xfId="37992"/>
    <cellStyle name="Note 2 20 2 3 7" xfId="8546"/>
    <cellStyle name="Note 2 20 2 3 7 2" xfId="25981"/>
    <cellStyle name="Note 2 20 2 3 7 3" xfId="40433"/>
    <cellStyle name="Note 2 20 2 3 8" xfId="10966"/>
    <cellStyle name="Note 2 20 2 3 8 2" xfId="28401"/>
    <cellStyle name="Note 2 20 2 3 8 3" xfId="42853"/>
    <cellStyle name="Note 2 20 2 3 9" xfId="17973"/>
    <cellStyle name="Note 2 20 2 4" xfId="1136"/>
    <cellStyle name="Note 2 20 2 4 2" xfId="1137"/>
    <cellStyle name="Note 2 20 2 4 2 2" xfId="3648"/>
    <cellStyle name="Note 2 20 2 4 2 2 2" xfId="13365"/>
    <cellStyle name="Note 2 20 2 4 2 2 2 2" xfId="30800"/>
    <cellStyle name="Note 2 20 2 4 2 2 2 3" xfId="45252"/>
    <cellStyle name="Note 2 20 2 4 2 2 3" xfId="15826"/>
    <cellStyle name="Note 2 20 2 4 2 2 3 2" xfId="33261"/>
    <cellStyle name="Note 2 20 2 4 2 2 3 3" xfId="47713"/>
    <cellStyle name="Note 2 20 2 4 2 2 4" xfId="21084"/>
    <cellStyle name="Note 2 20 2 4 2 2 5" xfId="35536"/>
    <cellStyle name="Note 2 20 2 4 2 3" xfId="6110"/>
    <cellStyle name="Note 2 20 2 4 2 3 2" xfId="23545"/>
    <cellStyle name="Note 2 20 2 4 2 3 3" xfId="37997"/>
    <cellStyle name="Note 2 20 2 4 2 4" xfId="8551"/>
    <cellStyle name="Note 2 20 2 4 2 4 2" xfId="25986"/>
    <cellStyle name="Note 2 20 2 4 2 4 3" xfId="40438"/>
    <cellStyle name="Note 2 20 2 4 2 5" xfId="10971"/>
    <cellStyle name="Note 2 20 2 4 2 5 2" xfId="28406"/>
    <cellStyle name="Note 2 20 2 4 2 5 3" xfId="42858"/>
    <cellStyle name="Note 2 20 2 4 2 6" xfId="17978"/>
    <cellStyle name="Note 2 20 2 4 3" xfId="1138"/>
    <cellStyle name="Note 2 20 2 4 3 2" xfId="3649"/>
    <cellStyle name="Note 2 20 2 4 3 2 2" xfId="13366"/>
    <cellStyle name="Note 2 20 2 4 3 2 2 2" xfId="30801"/>
    <cellStyle name="Note 2 20 2 4 3 2 2 3" xfId="45253"/>
    <cellStyle name="Note 2 20 2 4 3 2 3" xfId="15827"/>
    <cellStyle name="Note 2 20 2 4 3 2 3 2" xfId="33262"/>
    <cellStyle name="Note 2 20 2 4 3 2 3 3" xfId="47714"/>
    <cellStyle name="Note 2 20 2 4 3 2 4" xfId="21085"/>
    <cellStyle name="Note 2 20 2 4 3 2 5" xfId="35537"/>
    <cellStyle name="Note 2 20 2 4 3 3" xfId="6111"/>
    <cellStyle name="Note 2 20 2 4 3 3 2" xfId="23546"/>
    <cellStyle name="Note 2 20 2 4 3 3 3" xfId="37998"/>
    <cellStyle name="Note 2 20 2 4 3 4" xfId="8552"/>
    <cellStyle name="Note 2 20 2 4 3 4 2" xfId="25987"/>
    <cellStyle name="Note 2 20 2 4 3 4 3" xfId="40439"/>
    <cellStyle name="Note 2 20 2 4 3 5" xfId="10972"/>
    <cellStyle name="Note 2 20 2 4 3 5 2" xfId="28407"/>
    <cellStyle name="Note 2 20 2 4 3 5 3" xfId="42859"/>
    <cellStyle name="Note 2 20 2 4 3 6" xfId="17979"/>
    <cellStyle name="Note 2 20 2 4 4" xfId="1139"/>
    <cellStyle name="Note 2 20 2 4 4 2" xfId="3650"/>
    <cellStyle name="Note 2 20 2 4 4 2 2" xfId="21086"/>
    <cellStyle name="Note 2 20 2 4 4 2 3" xfId="35538"/>
    <cellStyle name="Note 2 20 2 4 4 3" xfId="6112"/>
    <cellStyle name="Note 2 20 2 4 4 3 2" xfId="23547"/>
    <cellStyle name="Note 2 20 2 4 4 3 3" xfId="37999"/>
    <cellStyle name="Note 2 20 2 4 4 4" xfId="8553"/>
    <cellStyle name="Note 2 20 2 4 4 4 2" xfId="25988"/>
    <cellStyle name="Note 2 20 2 4 4 4 3" xfId="40440"/>
    <cellStyle name="Note 2 20 2 4 4 5" xfId="10973"/>
    <cellStyle name="Note 2 20 2 4 4 5 2" xfId="28408"/>
    <cellStyle name="Note 2 20 2 4 4 5 3" xfId="42860"/>
    <cellStyle name="Note 2 20 2 4 4 6" xfId="15064"/>
    <cellStyle name="Note 2 20 2 4 4 6 2" xfId="32499"/>
    <cellStyle name="Note 2 20 2 4 4 6 3" xfId="46951"/>
    <cellStyle name="Note 2 20 2 4 4 7" xfId="17980"/>
    <cellStyle name="Note 2 20 2 4 4 8" xfId="20226"/>
    <cellStyle name="Note 2 20 2 4 5" xfId="3647"/>
    <cellStyle name="Note 2 20 2 4 5 2" xfId="13364"/>
    <cellStyle name="Note 2 20 2 4 5 2 2" xfId="30799"/>
    <cellStyle name="Note 2 20 2 4 5 2 3" xfId="45251"/>
    <cellStyle name="Note 2 20 2 4 5 3" xfId="15825"/>
    <cellStyle name="Note 2 20 2 4 5 3 2" xfId="33260"/>
    <cellStyle name="Note 2 20 2 4 5 3 3" xfId="47712"/>
    <cellStyle name="Note 2 20 2 4 5 4" xfId="21083"/>
    <cellStyle name="Note 2 20 2 4 5 5" xfId="35535"/>
    <cellStyle name="Note 2 20 2 4 6" xfId="6109"/>
    <cellStyle name="Note 2 20 2 4 6 2" xfId="23544"/>
    <cellStyle name="Note 2 20 2 4 6 3" xfId="37996"/>
    <cellStyle name="Note 2 20 2 4 7" xfId="8550"/>
    <cellStyle name="Note 2 20 2 4 7 2" xfId="25985"/>
    <cellStyle name="Note 2 20 2 4 7 3" xfId="40437"/>
    <cellStyle name="Note 2 20 2 4 8" xfId="10970"/>
    <cellStyle name="Note 2 20 2 4 8 2" xfId="28405"/>
    <cellStyle name="Note 2 20 2 4 8 3" xfId="42857"/>
    <cellStyle name="Note 2 20 2 4 9" xfId="17977"/>
    <cellStyle name="Note 2 20 2 5" xfId="1140"/>
    <cellStyle name="Note 2 20 2 5 2" xfId="3651"/>
    <cellStyle name="Note 2 20 2 5 2 2" xfId="13367"/>
    <cellStyle name="Note 2 20 2 5 2 2 2" xfId="30802"/>
    <cellStyle name="Note 2 20 2 5 2 2 3" xfId="45254"/>
    <cellStyle name="Note 2 20 2 5 2 3" xfId="15828"/>
    <cellStyle name="Note 2 20 2 5 2 3 2" xfId="33263"/>
    <cellStyle name="Note 2 20 2 5 2 3 3" xfId="47715"/>
    <cellStyle name="Note 2 20 2 5 2 4" xfId="21087"/>
    <cellStyle name="Note 2 20 2 5 2 5" xfId="35539"/>
    <cellStyle name="Note 2 20 2 5 3" xfId="6113"/>
    <cellStyle name="Note 2 20 2 5 3 2" xfId="23548"/>
    <cellStyle name="Note 2 20 2 5 3 3" xfId="38000"/>
    <cellStyle name="Note 2 20 2 5 4" xfId="8554"/>
    <cellStyle name="Note 2 20 2 5 4 2" xfId="25989"/>
    <cellStyle name="Note 2 20 2 5 4 3" xfId="40441"/>
    <cellStyle name="Note 2 20 2 5 5" xfId="10974"/>
    <cellStyle name="Note 2 20 2 5 5 2" xfId="28409"/>
    <cellStyle name="Note 2 20 2 5 5 3" xfId="42861"/>
    <cellStyle name="Note 2 20 2 5 6" xfId="17981"/>
    <cellStyle name="Note 2 20 2 6" xfId="1141"/>
    <cellStyle name="Note 2 20 2 6 2" xfId="3652"/>
    <cellStyle name="Note 2 20 2 6 2 2" xfId="13368"/>
    <cellStyle name="Note 2 20 2 6 2 2 2" xfId="30803"/>
    <cellStyle name="Note 2 20 2 6 2 2 3" xfId="45255"/>
    <cellStyle name="Note 2 20 2 6 2 3" xfId="15829"/>
    <cellStyle name="Note 2 20 2 6 2 3 2" xfId="33264"/>
    <cellStyle name="Note 2 20 2 6 2 3 3" xfId="47716"/>
    <cellStyle name="Note 2 20 2 6 2 4" xfId="21088"/>
    <cellStyle name="Note 2 20 2 6 2 5" xfId="35540"/>
    <cellStyle name="Note 2 20 2 6 3" xfId="6114"/>
    <cellStyle name="Note 2 20 2 6 3 2" xfId="23549"/>
    <cellStyle name="Note 2 20 2 6 3 3" xfId="38001"/>
    <cellStyle name="Note 2 20 2 6 4" xfId="8555"/>
    <cellStyle name="Note 2 20 2 6 4 2" xfId="25990"/>
    <cellStyle name="Note 2 20 2 6 4 3" xfId="40442"/>
    <cellStyle name="Note 2 20 2 6 5" xfId="10975"/>
    <cellStyle name="Note 2 20 2 6 5 2" xfId="28410"/>
    <cellStyle name="Note 2 20 2 6 5 3" xfId="42862"/>
    <cellStyle name="Note 2 20 2 6 6" xfId="17982"/>
    <cellStyle name="Note 2 20 2 7" xfId="1142"/>
    <cellStyle name="Note 2 20 2 7 2" xfId="3653"/>
    <cellStyle name="Note 2 20 2 7 2 2" xfId="21089"/>
    <cellStyle name="Note 2 20 2 7 2 3" xfId="35541"/>
    <cellStyle name="Note 2 20 2 7 3" xfId="6115"/>
    <cellStyle name="Note 2 20 2 7 3 2" xfId="23550"/>
    <cellStyle name="Note 2 20 2 7 3 3" xfId="38002"/>
    <cellStyle name="Note 2 20 2 7 4" xfId="8556"/>
    <cellStyle name="Note 2 20 2 7 4 2" xfId="25991"/>
    <cellStyle name="Note 2 20 2 7 4 3" xfId="40443"/>
    <cellStyle name="Note 2 20 2 7 5" xfId="10976"/>
    <cellStyle name="Note 2 20 2 7 5 2" xfId="28411"/>
    <cellStyle name="Note 2 20 2 7 5 3" xfId="42863"/>
    <cellStyle name="Note 2 20 2 7 6" xfId="15065"/>
    <cellStyle name="Note 2 20 2 7 6 2" xfId="32500"/>
    <cellStyle name="Note 2 20 2 7 6 3" xfId="46952"/>
    <cellStyle name="Note 2 20 2 7 7" xfId="17983"/>
    <cellStyle name="Note 2 20 2 7 8" xfId="20227"/>
    <cellStyle name="Note 2 20 2 8" xfId="3638"/>
    <cellStyle name="Note 2 20 2 8 2" xfId="13357"/>
    <cellStyle name="Note 2 20 2 8 2 2" xfId="30792"/>
    <cellStyle name="Note 2 20 2 8 2 3" xfId="45244"/>
    <cellStyle name="Note 2 20 2 8 3" xfId="15818"/>
    <cellStyle name="Note 2 20 2 8 3 2" xfId="33253"/>
    <cellStyle name="Note 2 20 2 8 3 3" xfId="47705"/>
    <cellStyle name="Note 2 20 2 8 4" xfId="21074"/>
    <cellStyle name="Note 2 20 2 8 5" xfId="35526"/>
    <cellStyle name="Note 2 20 2 9" xfId="6100"/>
    <cellStyle name="Note 2 20 2 9 2" xfId="23535"/>
    <cellStyle name="Note 2 20 2 9 3" xfId="37987"/>
    <cellStyle name="Note 2 20 3" xfId="1143"/>
    <cellStyle name="Note 2 20 3 2" xfId="3654"/>
    <cellStyle name="Note 2 20 3 2 2" xfId="13369"/>
    <cellStyle name="Note 2 20 3 2 2 2" xfId="30804"/>
    <cellStyle name="Note 2 20 3 2 2 3" xfId="45256"/>
    <cellStyle name="Note 2 20 3 2 3" xfId="15830"/>
    <cellStyle name="Note 2 20 3 2 3 2" xfId="33265"/>
    <cellStyle name="Note 2 20 3 2 3 3" xfId="47717"/>
    <cellStyle name="Note 2 20 3 2 4" xfId="21090"/>
    <cellStyle name="Note 2 20 3 2 5" xfId="35542"/>
    <cellStyle name="Note 2 20 3 3" xfId="6116"/>
    <cellStyle name="Note 2 20 3 3 2" xfId="23551"/>
    <cellStyle name="Note 2 20 3 3 3" xfId="38003"/>
    <cellStyle name="Note 2 20 3 4" xfId="8557"/>
    <cellStyle name="Note 2 20 3 4 2" xfId="25992"/>
    <cellStyle name="Note 2 20 3 4 3" xfId="40444"/>
    <cellStyle name="Note 2 20 3 5" xfId="10977"/>
    <cellStyle name="Note 2 20 3 5 2" xfId="28412"/>
    <cellStyle name="Note 2 20 3 5 3" xfId="42864"/>
    <cellStyle name="Note 2 20 3 6" xfId="17984"/>
    <cellStyle name="Note 2 20 4" xfId="1144"/>
    <cellStyle name="Note 2 20 4 2" xfId="3655"/>
    <cellStyle name="Note 2 20 4 2 2" xfId="13370"/>
    <cellStyle name="Note 2 20 4 2 2 2" xfId="30805"/>
    <cellStyle name="Note 2 20 4 2 2 3" xfId="45257"/>
    <cellStyle name="Note 2 20 4 2 3" xfId="15831"/>
    <cellStyle name="Note 2 20 4 2 3 2" xfId="33266"/>
    <cellStyle name="Note 2 20 4 2 3 3" xfId="47718"/>
    <cellStyle name="Note 2 20 4 2 4" xfId="21091"/>
    <cellStyle name="Note 2 20 4 2 5" xfId="35543"/>
    <cellStyle name="Note 2 20 4 3" xfId="6117"/>
    <cellStyle name="Note 2 20 4 3 2" xfId="23552"/>
    <cellStyle name="Note 2 20 4 3 3" xfId="38004"/>
    <cellStyle name="Note 2 20 4 4" xfId="8558"/>
    <cellStyle name="Note 2 20 4 4 2" xfId="25993"/>
    <cellStyle name="Note 2 20 4 4 3" xfId="40445"/>
    <cellStyle name="Note 2 20 4 5" xfId="10978"/>
    <cellStyle name="Note 2 20 4 5 2" xfId="28413"/>
    <cellStyle name="Note 2 20 4 5 3" xfId="42865"/>
    <cellStyle name="Note 2 20 4 6" xfId="17985"/>
    <cellStyle name="Note 2 20 5" xfId="1145"/>
    <cellStyle name="Note 2 20 5 2" xfId="3656"/>
    <cellStyle name="Note 2 20 5 2 2" xfId="21092"/>
    <cellStyle name="Note 2 20 5 2 3" xfId="35544"/>
    <cellStyle name="Note 2 20 5 3" xfId="6118"/>
    <cellStyle name="Note 2 20 5 3 2" xfId="23553"/>
    <cellStyle name="Note 2 20 5 3 3" xfId="38005"/>
    <cellStyle name="Note 2 20 5 4" xfId="8559"/>
    <cellStyle name="Note 2 20 5 4 2" xfId="25994"/>
    <cellStyle name="Note 2 20 5 4 3" xfId="40446"/>
    <cellStyle name="Note 2 20 5 5" xfId="10979"/>
    <cellStyle name="Note 2 20 5 5 2" xfId="28414"/>
    <cellStyle name="Note 2 20 5 5 3" xfId="42866"/>
    <cellStyle name="Note 2 20 5 6" xfId="15066"/>
    <cellStyle name="Note 2 20 5 6 2" xfId="32501"/>
    <cellStyle name="Note 2 20 5 6 3" xfId="46953"/>
    <cellStyle name="Note 2 20 5 7" xfId="17986"/>
    <cellStyle name="Note 2 20 5 8" xfId="20228"/>
    <cellStyle name="Note 2 20 6" xfId="3637"/>
    <cellStyle name="Note 2 20 6 2" xfId="13356"/>
    <cellStyle name="Note 2 20 6 2 2" xfId="30791"/>
    <cellStyle name="Note 2 20 6 2 3" xfId="45243"/>
    <cellStyle name="Note 2 20 6 3" xfId="15817"/>
    <cellStyle name="Note 2 20 6 3 2" xfId="33252"/>
    <cellStyle name="Note 2 20 6 3 3" xfId="47704"/>
    <cellStyle name="Note 2 20 6 4" xfId="21073"/>
    <cellStyle name="Note 2 20 6 5" xfId="35525"/>
    <cellStyle name="Note 2 20 7" xfId="6099"/>
    <cellStyle name="Note 2 20 7 2" xfId="23534"/>
    <cellStyle name="Note 2 20 7 3" xfId="37986"/>
    <cellStyle name="Note 2 20 8" xfId="8540"/>
    <cellStyle name="Note 2 20 8 2" xfId="25975"/>
    <cellStyle name="Note 2 20 8 3" xfId="40427"/>
    <cellStyle name="Note 2 20 9" xfId="10960"/>
    <cellStyle name="Note 2 20 9 2" xfId="28395"/>
    <cellStyle name="Note 2 20 9 3" xfId="42847"/>
    <cellStyle name="Note 2 21" xfId="1146"/>
    <cellStyle name="Note 2 21 10" xfId="8560"/>
    <cellStyle name="Note 2 21 10 2" xfId="25995"/>
    <cellStyle name="Note 2 21 10 3" xfId="40447"/>
    <cellStyle name="Note 2 21 11" xfId="10980"/>
    <cellStyle name="Note 2 21 11 2" xfId="28415"/>
    <cellStyle name="Note 2 21 11 3" xfId="42867"/>
    <cellStyle name="Note 2 21 12" xfId="17987"/>
    <cellStyle name="Note 2 21 2" xfId="1147"/>
    <cellStyle name="Note 2 21 2 2" xfId="1148"/>
    <cellStyle name="Note 2 21 2 2 2" xfId="3659"/>
    <cellStyle name="Note 2 21 2 2 2 2" xfId="13373"/>
    <cellStyle name="Note 2 21 2 2 2 2 2" xfId="30808"/>
    <cellStyle name="Note 2 21 2 2 2 2 3" xfId="45260"/>
    <cellStyle name="Note 2 21 2 2 2 3" xfId="15834"/>
    <cellStyle name="Note 2 21 2 2 2 3 2" xfId="33269"/>
    <cellStyle name="Note 2 21 2 2 2 3 3" xfId="47721"/>
    <cellStyle name="Note 2 21 2 2 2 4" xfId="21095"/>
    <cellStyle name="Note 2 21 2 2 2 5" xfId="35547"/>
    <cellStyle name="Note 2 21 2 2 3" xfId="6121"/>
    <cellStyle name="Note 2 21 2 2 3 2" xfId="23556"/>
    <cellStyle name="Note 2 21 2 2 3 3" xfId="38008"/>
    <cellStyle name="Note 2 21 2 2 4" xfId="8562"/>
    <cellStyle name="Note 2 21 2 2 4 2" xfId="25997"/>
    <cellStyle name="Note 2 21 2 2 4 3" xfId="40449"/>
    <cellStyle name="Note 2 21 2 2 5" xfId="10982"/>
    <cellStyle name="Note 2 21 2 2 5 2" xfId="28417"/>
    <cellStyle name="Note 2 21 2 2 5 3" xfId="42869"/>
    <cellStyle name="Note 2 21 2 2 6" xfId="17989"/>
    <cellStyle name="Note 2 21 2 3" xfId="1149"/>
    <cellStyle name="Note 2 21 2 3 2" xfId="3660"/>
    <cellStyle name="Note 2 21 2 3 2 2" xfId="13374"/>
    <cellStyle name="Note 2 21 2 3 2 2 2" xfId="30809"/>
    <cellStyle name="Note 2 21 2 3 2 2 3" xfId="45261"/>
    <cellStyle name="Note 2 21 2 3 2 3" xfId="15835"/>
    <cellStyle name="Note 2 21 2 3 2 3 2" xfId="33270"/>
    <cellStyle name="Note 2 21 2 3 2 3 3" xfId="47722"/>
    <cellStyle name="Note 2 21 2 3 2 4" xfId="21096"/>
    <cellStyle name="Note 2 21 2 3 2 5" xfId="35548"/>
    <cellStyle name="Note 2 21 2 3 3" xfId="6122"/>
    <cellStyle name="Note 2 21 2 3 3 2" xfId="23557"/>
    <cellStyle name="Note 2 21 2 3 3 3" xfId="38009"/>
    <cellStyle name="Note 2 21 2 3 4" xfId="8563"/>
    <cellStyle name="Note 2 21 2 3 4 2" xfId="25998"/>
    <cellStyle name="Note 2 21 2 3 4 3" xfId="40450"/>
    <cellStyle name="Note 2 21 2 3 5" xfId="10983"/>
    <cellStyle name="Note 2 21 2 3 5 2" xfId="28418"/>
    <cellStyle name="Note 2 21 2 3 5 3" xfId="42870"/>
    <cellStyle name="Note 2 21 2 3 6" xfId="17990"/>
    <cellStyle name="Note 2 21 2 4" xfId="1150"/>
    <cellStyle name="Note 2 21 2 4 2" xfId="3661"/>
    <cellStyle name="Note 2 21 2 4 2 2" xfId="21097"/>
    <cellStyle name="Note 2 21 2 4 2 3" xfId="35549"/>
    <cellStyle name="Note 2 21 2 4 3" xfId="6123"/>
    <cellStyle name="Note 2 21 2 4 3 2" xfId="23558"/>
    <cellStyle name="Note 2 21 2 4 3 3" xfId="38010"/>
    <cellStyle name="Note 2 21 2 4 4" xfId="8564"/>
    <cellStyle name="Note 2 21 2 4 4 2" xfId="25999"/>
    <cellStyle name="Note 2 21 2 4 4 3" xfId="40451"/>
    <cellStyle name="Note 2 21 2 4 5" xfId="10984"/>
    <cellStyle name="Note 2 21 2 4 5 2" xfId="28419"/>
    <cellStyle name="Note 2 21 2 4 5 3" xfId="42871"/>
    <cellStyle name="Note 2 21 2 4 6" xfId="15067"/>
    <cellStyle name="Note 2 21 2 4 6 2" xfId="32502"/>
    <cellStyle name="Note 2 21 2 4 6 3" xfId="46954"/>
    <cellStyle name="Note 2 21 2 4 7" xfId="17991"/>
    <cellStyle name="Note 2 21 2 4 8" xfId="20229"/>
    <cellStyle name="Note 2 21 2 5" xfId="3658"/>
    <cellStyle name="Note 2 21 2 5 2" xfId="13372"/>
    <cellStyle name="Note 2 21 2 5 2 2" xfId="30807"/>
    <cellStyle name="Note 2 21 2 5 2 3" xfId="45259"/>
    <cellStyle name="Note 2 21 2 5 3" xfId="15833"/>
    <cellStyle name="Note 2 21 2 5 3 2" xfId="33268"/>
    <cellStyle name="Note 2 21 2 5 3 3" xfId="47720"/>
    <cellStyle name="Note 2 21 2 5 4" xfId="21094"/>
    <cellStyle name="Note 2 21 2 5 5" xfId="35546"/>
    <cellStyle name="Note 2 21 2 6" xfId="6120"/>
    <cellStyle name="Note 2 21 2 6 2" xfId="23555"/>
    <cellStyle name="Note 2 21 2 6 3" xfId="38007"/>
    <cellStyle name="Note 2 21 2 7" xfId="8561"/>
    <cellStyle name="Note 2 21 2 7 2" xfId="25996"/>
    <cellStyle name="Note 2 21 2 7 3" xfId="40448"/>
    <cellStyle name="Note 2 21 2 8" xfId="10981"/>
    <cellStyle name="Note 2 21 2 8 2" xfId="28416"/>
    <cellStyle name="Note 2 21 2 8 3" xfId="42868"/>
    <cellStyle name="Note 2 21 2 9" xfId="17988"/>
    <cellStyle name="Note 2 21 3" xfId="1151"/>
    <cellStyle name="Note 2 21 3 2" xfId="1152"/>
    <cellStyle name="Note 2 21 3 2 2" xfId="3663"/>
    <cellStyle name="Note 2 21 3 2 2 2" xfId="13376"/>
    <cellStyle name="Note 2 21 3 2 2 2 2" xfId="30811"/>
    <cellStyle name="Note 2 21 3 2 2 2 3" xfId="45263"/>
    <cellStyle name="Note 2 21 3 2 2 3" xfId="15837"/>
    <cellStyle name="Note 2 21 3 2 2 3 2" xfId="33272"/>
    <cellStyle name="Note 2 21 3 2 2 3 3" xfId="47724"/>
    <cellStyle name="Note 2 21 3 2 2 4" xfId="21099"/>
    <cellStyle name="Note 2 21 3 2 2 5" xfId="35551"/>
    <cellStyle name="Note 2 21 3 2 3" xfId="6125"/>
    <cellStyle name="Note 2 21 3 2 3 2" xfId="23560"/>
    <cellStyle name="Note 2 21 3 2 3 3" xfId="38012"/>
    <cellStyle name="Note 2 21 3 2 4" xfId="8566"/>
    <cellStyle name="Note 2 21 3 2 4 2" xfId="26001"/>
    <cellStyle name="Note 2 21 3 2 4 3" xfId="40453"/>
    <cellStyle name="Note 2 21 3 2 5" xfId="10986"/>
    <cellStyle name="Note 2 21 3 2 5 2" xfId="28421"/>
    <cellStyle name="Note 2 21 3 2 5 3" xfId="42873"/>
    <cellStyle name="Note 2 21 3 2 6" xfId="17993"/>
    <cellStyle name="Note 2 21 3 3" xfId="1153"/>
    <cellStyle name="Note 2 21 3 3 2" xfId="3664"/>
    <cellStyle name="Note 2 21 3 3 2 2" xfId="13377"/>
    <cellStyle name="Note 2 21 3 3 2 2 2" xfId="30812"/>
    <cellStyle name="Note 2 21 3 3 2 2 3" xfId="45264"/>
    <cellStyle name="Note 2 21 3 3 2 3" xfId="15838"/>
    <cellStyle name="Note 2 21 3 3 2 3 2" xfId="33273"/>
    <cellStyle name="Note 2 21 3 3 2 3 3" xfId="47725"/>
    <cellStyle name="Note 2 21 3 3 2 4" xfId="21100"/>
    <cellStyle name="Note 2 21 3 3 2 5" xfId="35552"/>
    <cellStyle name="Note 2 21 3 3 3" xfId="6126"/>
    <cellStyle name="Note 2 21 3 3 3 2" xfId="23561"/>
    <cellStyle name="Note 2 21 3 3 3 3" xfId="38013"/>
    <cellStyle name="Note 2 21 3 3 4" xfId="8567"/>
    <cellStyle name="Note 2 21 3 3 4 2" xfId="26002"/>
    <cellStyle name="Note 2 21 3 3 4 3" xfId="40454"/>
    <cellStyle name="Note 2 21 3 3 5" xfId="10987"/>
    <cellStyle name="Note 2 21 3 3 5 2" xfId="28422"/>
    <cellStyle name="Note 2 21 3 3 5 3" xfId="42874"/>
    <cellStyle name="Note 2 21 3 3 6" xfId="17994"/>
    <cellStyle name="Note 2 21 3 4" xfId="1154"/>
    <cellStyle name="Note 2 21 3 4 2" xfId="3665"/>
    <cellStyle name="Note 2 21 3 4 2 2" xfId="21101"/>
    <cellStyle name="Note 2 21 3 4 2 3" xfId="35553"/>
    <cellStyle name="Note 2 21 3 4 3" xfId="6127"/>
    <cellStyle name="Note 2 21 3 4 3 2" xfId="23562"/>
    <cellStyle name="Note 2 21 3 4 3 3" xfId="38014"/>
    <cellStyle name="Note 2 21 3 4 4" xfId="8568"/>
    <cellStyle name="Note 2 21 3 4 4 2" xfId="26003"/>
    <cellStyle name="Note 2 21 3 4 4 3" xfId="40455"/>
    <cellStyle name="Note 2 21 3 4 5" xfId="10988"/>
    <cellStyle name="Note 2 21 3 4 5 2" xfId="28423"/>
    <cellStyle name="Note 2 21 3 4 5 3" xfId="42875"/>
    <cellStyle name="Note 2 21 3 4 6" xfId="15068"/>
    <cellStyle name="Note 2 21 3 4 6 2" xfId="32503"/>
    <cellStyle name="Note 2 21 3 4 6 3" xfId="46955"/>
    <cellStyle name="Note 2 21 3 4 7" xfId="17995"/>
    <cellStyle name="Note 2 21 3 4 8" xfId="20230"/>
    <cellStyle name="Note 2 21 3 5" xfId="3662"/>
    <cellStyle name="Note 2 21 3 5 2" xfId="13375"/>
    <cellStyle name="Note 2 21 3 5 2 2" xfId="30810"/>
    <cellStyle name="Note 2 21 3 5 2 3" xfId="45262"/>
    <cellStyle name="Note 2 21 3 5 3" xfId="15836"/>
    <cellStyle name="Note 2 21 3 5 3 2" xfId="33271"/>
    <cellStyle name="Note 2 21 3 5 3 3" xfId="47723"/>
    <cellStyle name="Note 2 21 3 5 4" xfId="21098"/>
    <cellStyle name="Note 2 21 3 5 5" xfId="35550"/>
    <cellStyle name="Note 2 21 3 6" xfId="6124"/>
    <cellStyle name="Note 2 21 3 6 2" xfId="23559"/>
    <cellStyle name="Note 2 21 3 6 3" xfId="38011"/>
    <cellStyle name="Note 2 21 3 7" xfId="8565"/>
    <cellStyle name="Note 2 21 3 7 2" xfId="26000"/>
    <cellStyle name="Note 2 21 3 7 3" xfId="40452"/>
    <cellStyle name="Note 2 21 3 8" xfId="10985"/>
    <cellStyle name="Note 2 21 3 8 2" xfId="28420"/>
    <cellStyle name="Note 2 21 3 8 3" xfId="42872"/>
    <cellStyle name="Note 2 21 3 9" xfId="17992"/>
    <cellStyle name="Note 2 21 4" xfId="1155"/>
    <cellStyle name="Note 2 21 4 2" xfId="1156"/>
    <cellStyle name="Note 2 21 4 2 2" xfId="3667"/>
    <cellStyle name="Note 2 21 4 2 2 2" xfId="13379"/>
    <cellStyle name="Note 2 21 4 2 2 2 2" xfId="30814"/>
    <cellStyle name="Note 2 21 4 2 2 2 3" xfId="45266"/>
    <cellStyle name="Note 2 21 4 2 2 3" xfId="15840"/>
    <cellStyle name="Note 2 21 4 2 2 3 2" xfId="33275"/>
    <cellStyle name="Note 2 21 4 2 2 3 3" xfId="47727"/>
    <cellStyle name="Note 2 21 4 2 2 4" xfId="21103"/>
    <cellStyle name="Note 2 21 4 2 2 5" xfId="35555"/>
    <cellStyle name="Note 2 21 4 2 3" xfId="6129"/>
    <cellStyle name="Note 2 21 4 2 3 2" xfId="23564"/>
    <cellStyle name="Note 2 21 4 2 3 3" xfId="38016"/>
    <cellStyle name="Note 2 21 4 2 4" xfId="8570"/>
    <cellStyle name="Note 2 21 4 2 4 2" xfId="26005"/>
    <cellStyle name="Note 2 21 4 2 4 3" xfId="40457"/>
    <cellStyle name="Note 2 21 4 2 5" xfId="10990"/>
    <cellStyle name="Note 2 21 4 2 5 2" xfId="28425"/>
    <cellStyle name="Note 2 21 4 2 5 3" xfId="42877"/>
    <cellStyle name="Note 2 21 4 2 6" xfId="17997"/>
    <cellStyle name="Note 2 21 4 3" xfId="1157"/>
    <cellStyle name="Note 2 21 4 3 2" xfId="3668"/>
    <cellStyle name="Note 2 21 4 3 2 2" xfId="13380"/>
    <cellStyle name="Note 2 21 4 3 2 2 2" xfId="30815"/>
    <cellStyle name="Note 2 21 4 3 2 2 3" xfId="45267"/>
    <cellStyle name="Note 2 21 4 3 2 3" xfId="15841"/>
    <cellStyle name="Note 2 21 4 3 2 3 2" xfId="33276"/>
    <cellStyle name="Note 2 21 4 3 2 3 3" xfId="47728"/>
    <cellStyle name="Note 2 21 4 3 2 4" xfId="21104"/>
    <cellStyle name="Note 2 21 4 3 2 5" xfId="35556"/>
    <cellStyle name="Note 2 21 4 3 3" xfId="6130"/>
    <cellStyle name="Note 2 21 4 3 3 2" xfId="23565"/>
    <cellStyle name="Note 2 21 4 3 3 3" xfId="38017"/>
    <cellStyle name="Note 2 21 4 3 4" xfId="8571"/>
    <cellStyle name="Note 2 21 4 3 4 2" xfId="26006"/>
    <cellStyle name="Note 2 21 4 3 4 3" xfId="40458"/>
    <cellStyle name="Note 2 21 4 3 5" xfId="10991"/>
    <cellStyle name="Note 2 21 4 3 5 2" xfId="28426"/>
    <cellStyle name="Note 2 21 4 3 5 3" xfId="42878"/>
    <cellStyle name="Note 2 21 4 3 6" xfId="17998"/>
    <cellStyle name="Note 2 21 4 4" xfId="1158"/>
    <cellStyle name="Note 2 21 4 4 2" xfId="3669"/>
    <cellStyle name="Note 2 21 4 4 2 2" xfId="21105"/>
    <cellStyle name="Note 2 21 4 4 2 3" xfId="35557"/>
    <cellStyle name="Note 2 21 4 4 3" xfId="6131"/>
    <cellStyle name="Note 2 21 4 4 3 2" xfId="23566"/>
    <cellStyle name="Note 2 21 4 4 3 3" xfId="38018"/>
    <cellStyle name="Note 2 21 4 4 4" xfId="8572"/>
    <cellStyle name="Note 2 21 4 4 4 2" xfId="26007"/>
    <cellStyle name="Note 2 21 4 4 4 3" xfId="40459"/>
    <cellStyle name="Note 2 21 4 4 5" xfId="10992"/>
    <cellStyle name="Note 2 21 4 4 5 2" xfId="28427"/>
    <cellStyle name="Note 2 21 4 4 5 3" xfId="42879"/>
    <cellStyle name="Note 2 21 4 4 6" xfId="15069"/>
    <cellStyle name="Note 2 21 4 4 6 2" xfId="32504"/>
    <cellStyle name="Note 2 21 4 4 6 3" xfId="46956"/>
    <cellStyle name="Note 2 21 4 4 7" xfId="17999"/>
    <cellStyle name="Note 2 21 4 4 8" xfId="20231"/>
    <cellStyle name="Note 2 21 4 5" xfId="3666"/>
    <cellStyle name="Note 2 21 4 5 2" xfId="13378"/>
    <cellStyle name="Note 2 21 4 5 2 2" xfId="30813"/>
    <cellStyle name="Note 2 21 4 5 2 3" xfId="45265"/>
    <cellStyle name="Note 2 21 4 5 3" xfId="15839"/>
    <cellStyle name="Note 2 21 4 5 3 2" xfId="33274"/>
    <cellStyle name="Note 2 21 4 5 3 3" xfId="47726"/>
    <cellStyle name="Note 2 21 4 5 4" xfId="21102"/>
    <cellStyle name="Note 2 21 4 5 5" xfId="35554"/>
    <cellStyle name="Note 2 21 4 6" xfId="6128"/>
    <cellStyle name="Note 2 21 4 6 2" xfId="23563"/>
    <cellStyle name="Note 2 21 4 6 3" xfId="38015"/>
    <cellStyle name="Note 2 21 4 7" xfId="8569"/>
    <cellStyle name="Note 2 21 4 7 2" xfId="26004"/>
    <cellStyle name="Note 2 21 4 7 3" xfId="40456"/>
    <cellStyle name="Note 2 21 4 8" xfId="10989"/>
    <cellStyle name="Note 2 21 4 8 2" xfId="28424"/>
    <cellStyle name="Note 2 21 4 8 3" xfId="42876"/>
    <cellStyle name="Note 2 21 4 9" xfId="17996"/>
    <cellStyle name="Note 2 21 5" xfId="1159"/>
    <cellStyle name="Note 2 21 5 2" xfId="3670"/>
    <cellStyle name="Note 2 21 5 2 2" xfId="13381"/>
    <cellStyle name="Note 2 21 5 2 2 2" xfId="30816"/>
    <cellStyle name="Note 2 21 5 2 2 3" xfId="45268"/>
    <cellStyle name="Note 2 21 5 2 3" xfId="15842"/>
    <cellStyle name="Note 2 21 5 2 3 2" xfId="33277"/>
    <cellStyle name="Note 2 21 5 2 3 3" xfId="47729"/>
    <cellStyle name="Note 2 21 5 2 4" xfId="21106"/>
    <cellStyle name="Note 2 21 5 2 5" xfId="35558"/>
    <cellStyle name="Note 2 21 5 3" xfId="6132"/>
    <cellStyle name="Note 2 21 5 3 2" xfId="23567"/>
    <cellStyle name="Note 2 21 5 3 3" xfId="38019"/>
    <cellStyle name="Note 2 21 5 4" xfId="8573"/>
    <cellStyle name="Note 2 21 5 4 2" xfId="26008"/>
    <cellStyle name="Note 2 21 5 4 3" xfId="40460"/>
    <cellStyle name="Note 2 21 5 5" xfId="10993"/>
    <cellStyle name="Note 2 21 5 5 2" xfId="28428"/>
    <cellStyle name="Note 2 21 5 5 3" xfId="42880"/>
    <cellStyle name="Note 2 21 5 6" xfId="18000"/>
    <cellStyle name="Note 2 21 6" xfId="1160"/>
    <cellStyle name="Note 2 21 6 2" xfId="3671"/>
    <cellStyle name="Note 2 21 6 2 2" xfId="13382"/>
    <cellStyle name="Note 2 21 6 2 2 2" xfId="30817"/>
    <cellStyle name="Note 2 21 6 2 2 3" xfId="45269"/>
    <cellStyle name="Note 2 21 6 2 3" xfId="15843"/>
    <cellStyle name="Note 2 21 6 2 3 2" xfId="33278"/>
    <cellStyle name="Note 2 21 6 2 3 3" xfId="47730"/>
    <cellStyle name="Note 2 21 6 2 4" xfId="21107"/>
    <cellStyle name="Note 2 21 6 2 5" xfId="35559"/>
    <cellStyle name="Note 2 21 6 3" xfId="6133"/>
    <cellStyle name="Note 2 21 6 3 2" xfId="23568"/>
    <cellStyle name="Note 2 21 6 3 3" xfId="38020"/>
    <cellStyle name="Note 2 21 6 4" xfId="8574"/>
    <cellStyle name="Note 2 21 6 4 2" xfId="26009"/>
    <cellStyle name="Note 2 21 6 4 3" xfId="40461"/>
    <cellStyle name="Note 2 21 6 5" xfId="10994"/>
    <cellStyle name="Note 2 21 6 5 2" xfId="28429"/>
    <cellStyle name="Note 2 21 6 5 3" xfId="42881"/>
    <cellStyle name="Note 2 21 6 6" xfId="18001"/>
    <cellStyle name="Note 2 21 7" xfId="1161"/>
    <cellStyle name="Note 2 21 7 2" xfId="3672"/>
    <cellStyle name="Note 2 21 7 2 2" xfId="21108"/>
    <cellStyle name="Note 2 21 7 2 3" xfId="35560"/>
    <cellStyle name="Note 2 21 7 3" xfId="6134"/>
    <cellStyle name="Note 2 21 7 3 2" xfId="23569"/>
    <cellStyle name="Note 2 21 7 3 3" xfId="38021"/>
    <cellStyle name="Note 2 21 7 4" xfId="8575"/>
    <cellStyle name="Note 2 21 7 4 2" xfId="26010"/>
    <cellStyle name="Note 2 21 7 4 3" xfId="40462"/>
    <cellStyle name="Note 2 21 7 5" xfId="10995"/>
    <cellStyle name="Note 2 21 7 5 2" xfId="28430"/>
    <cellStyle name="Note 2 21 7 5 3" xfId="42882"/>
    <cellStyle name="Note 2 21 7 6" xfId="15070"/>
    <cellStyle name="Note 2 21 7 6 2" xfId="32505"/>
    <cellStyle name="Note 2 21 7 6 3" xfId="46957"/>
    <cellStyle name="Note 2 21 7 7" xfId="18002"/>
    <cellStyle name="Note 2 21 7 8" xfId="20232"/>
    <cellStyle name="Note 2 21 8" xfId="3657"/>
    <cellStyle name="Note 2 21 8 2" xfId="13371"/>
    <cellStyle name="Note 2 21 8 2 2" xfId="30806"/>
    <cellStyle name="Note 2 21 8 2 3" xfId="45258"/>
    <cellStyle name="Note 2 21 8 3" xfId="15832"/>
    <cellStyle name="Note 2 21 8 3 2" xfId="33267"/>
    <cellStyle name="Note 2 21 8 3 3" xfId="47719"/>
    <cellStyle name="Note 2 21 8 4" xfId="21093"/>
    <cellStyle name="Note 2 21 8 5" xfId="35545"/>
    <cellStyle name="Note 2 21 9" xfId="6119"/>
    <cellStyle name="Note 2 21 9 2" xfId="23554"/>
    <cellStyle name="Note 2 21 9 3" xfId="38006"/>
    <cellStyle name="Note 2 22" xfId="1162"/>
    <cellStyle name="Note 2 22 10" xfId="8576"/>
    <cellStyle name="Note 2 22 10 2" xfId="26011"/>
    <cellStyle name="Note 2 22 10 3" xfId="40463"/>
    <cellStyle name="Note 2 22 11" xfId="10996"/>
    <cellStyle name="Note 2 22 11 2" xfId="28431"/>
    <cellStyle name="Note 2 22 11 3" xfId="42883"/>
    <cellStyle name="Note 2 22 12" xfId="18003"/>
    <cellStyle name="Note 2 22 2" xfId="1163"/>
    <cellStyle name="Note 2 22 2 2" xfId="1164"/>
    <cellStyle name="Note 2 22 2 2 2" xfId="3675"/>
    <cellStyle name="Note 2 22 2 2 2 2" xfId="13385"/>
    <cellStyle name="Note 2 22 2 2 2 2 2" xfId="30820"/>
    <cellStyle name="Note 2 22 2 2 2 2 3" xfId="45272"/>
    <cellStyle name="Note 2 22 2 2 2 3" xfId="15846"/>
    <cellStyle name="Note 2 22 2 2 2 3 2" xfId="33281"/>
    <cellStyle name="Note 2 22 2 2 2 3 3" xfId="47733"/>
    <cellStyle name="Note 2 22 2 2 2 4" xfId="21111"/>
    <cellStyle name="Note 2 22 2 2 2 5" xfId="35563"/>
    <cellStyle name="Note 2 22 2 2 3" xfId="6137"/>
    <cellStyle name="Note 2 22 2 2 3 2" xfId="23572"/>
    <cellStyle name="Note 2 22 2 2 3 3" xfId="38024"/>
    <cellStyle name="Note 2 22 2 2 4" xfId="8578"/>
    <cellStyle name="Note 2 22 2 2 4 2" xfId="26013"/>
    <cellStyle name="Note 2 22 2 2 4 3" xfId="40465"/>
    <cellStyle name="Note 2 22 2 2 5" xfId="10998"/>
    <cellStyle name="Note 2 22 2 2 5 2" xfId="28433"/>
    <cellStyle name="Note 2 22 2 2 5 3" xfId="42885"/>
    <cellStyle name="Note 2 22 2 2 6" xfId="18005"/>
    <cellStyle name="Note 2 22 2 3" xfId="1165"/>
    <cellStyle name="Note 2 22 2 3 2" xfId="3676"/>
    <cellStyle name="Note 2 22 2 3 2 2" xfId="13386"/>
    <cellStyle name="Note 2 22 2 3 2 2 2" xfId="30821"/>
    <cellStyle name="Note 2 22 2 3 2 2 3" xfId="45273"/>
    <cellStyle name="Note 2 22 2 3 2 3" xfId="15847"/>
    <cellStyle name="Note 2 22 2 3 2 3 2" xfId="33282"/>
    <cellStyle name="Note 2 22 2 3 2 3 3" xfId="47734"/>
    <cellStyle name="Note 2 22 2 3 2 4" xfId="21112"/>
    <cellStyle name="Note 2 22 2 3 2 5" xfId="35564"/>
    <cellStyle name="Note 2 22 2 3 3" xfId="6138"/>
    <cellStyle name="Note 2 22 2 3 3 2" xfId="23573"/>
    <cellStyle name="Note 2 22 2 3 3 3" xfId="38025"/>
    <cellStyle name="Note 2 22 2 3 4" xfId="8579"/>
    <cellStyle name="Note 2 22 2 3 4 2" xfId="26014"/>
    <cellStyle name="Note 2 22 2 3 4 3" xfId="40466"/>
    <cellStyle name="Note 2 22 2 3 5" xfId="10999"/>
    <cellStyle name="Note 2 22 2 3 5 2" xfId="28434"/>
    <cellStyle name="Note 2 22 2 3 5 3" xfId="42886"/>
    <cellStyle name="Note 2 22 2 3 6" xfId="18006"/>
    <cellStyle name="Note 2 22 2 4" xfId="1166"/>
    <cellStyle name="Note 2 22 2 4 2" xfId="3677"/>
    <cellStyle name="Note 2 22 2 4 2 2" xfId="21113"/>
    <cellStyle name="Note 2 22 2 4 2 3" xfId="35565"/>
    <cellStyle name="Note 2 22 2 4 3" xfId="6139"/>
    <cellStyle name="Note 2 22 2 4 3 2" xfId="23574"/>
    <cellStyle name="Note 2 22 2 4 3 3" xfId="38026"/>
    <cellStyle name="Note 2 22 2 4 4" xfId="8580"/>
    <cellStyle name="Note 2 22 2 4 4 2" xfId="26015"/>
    <cellStyle name="Note 2 22 2 4 4 3" xfId="40467"/>
    <cellStyle name="Note 2 22 2 4 5" xfId="11000"/>
    <cellStyle name="Note 2 22 2 4 5 2" xfId="28435"/>
    <cellStyle name="Note 2 22 2 4 5 3" xfId="42887"/>
    <cellStyle name="Note 2 22 2 4 6" xfId="15071"/>
    <cellStyle name="Note 2 22 2 4 6 2" xfId="32506"/>
    <cellStyle name="Note 2 22 2 4 6 3" xfId="46958"/>
    <cellStyle name="Note 2 22 2 4 7" xfId="18007"/>
    <cellStyle name="Note 2 22 2 4 8" xfId="20233"/>
    <cellStyle name="Note 2 22 2 5" xfId="3674"/>
    <cellStyle name="Note 2 22 2 5 2" xfId="13384"/>
    <cellStyle name="Note 2 22 2 5 2 2" xfId="30819"/>
    <cellStyle name="Note 2 22 2 5 2 3" xfId="45271"/>
    <cellStyle name="Note 2 22 2 5 3" xfId="15845"/>
    <cellStyle name="Note 2 22 2 5 3 2" xfId="33280"/>
    <cellStyle name="Note 2 22 2 5 3 3" xfId="47732"/>
    <cellStyle name="Note 2 22 2 5 4" xfId="21110"/>
    <cellStyle name="Note 2 22 2 5 5" xfId="35562"/>
    <cellStyle name="Note 2 22 2 6" xfId="6136"/>
    <cellStyle name="Note 2 22 2 6 2" xfId="23571"/>
    <cellStyle name="Note 2 22 2 6 3" xfId="38023"/>
    <cellStyle name="Note 2 22 2 7" xfId="8577"/>
    <cellStyle name="Note 2 22 2 7 2" xfId="26012"/>
    <cellStyle name="Note 2 22 2 7 3" xfId="40464"/>
    <cellStyle name="Note 2 22 2 8" xfId="10997"/>
    <cellStyle name="Note 2 22 2 8 2" xfId="28432"/>
    <cellStyle name="Note 2 22 2 8 3" xfId="42884"/>
    <cellStyle name="Note 2 22 2 9" xfId="18004"/>
    <cellStyle name="Note 2 22 3" xfId="1167"/>
    <cellStyle name="Note 2 22 3 2" xfId="1168"/>
    <cellStyle name="Note 2 22 3 2 2" xfId="3679"/>
    <cellStyle name="Note 2 22 3 2 2 2" xfId="13388"/>
    <cellStyle name="Note 2 22 3 2 2 2 2" xfId="30823"/>
    <cellStyle name="Note 2 22 3 2 2 2 3" xfId="45275"/>
    <cellStyle name="Note 2 22 3 2 2 3" xfId="15849"/>
    <cellStyle name="Note 2 22 3 2 2 3 2" xfId="33284"/>
    <cellStyle name="Note 2 22 3 2 2 3 3" xfId="47736"/>
    <cellStyle name="Note 2 22 3 2 2 4" xfId="21115"/>
    <cellStyle name="Note 2 22 3 2 2 5" xfId="35567"/>
    <cellStyle name="Note 2 22 3 2 3" xfId="6141"/>
    <cellStyle name="Note 2 22 3 2 3 2" xfId="23576"/>
    <cellStyle name="Note 2 22 3 2 3 3" xfId="38028"/>
    <cellStyle name="Note 2 22 3 2 4" xfId="8582"/>
    <cellStyle name="Note 2 22 3 2 4 2" xfId="26017"/>
    <cellStyle name="Note 2 22 3 2 4 3" xfId="40469"/>
    <cellStyle name="Note 2 22 3 2 5" xfId="11002"/>
    <cellStyle name="Note 2 22 3 2 5 2" xfId="28437"/>
    <cellStyle name="Note 2 22 3 2 5 3" xfId="42889"/>
    <cellStyle name="Note 2 22 3 2 6" xfId="18009"/>
    <cellStyle name="Note 2 22 3 3" xfId="1169"/>
    <cellStyle name="Note 2 22 3 3 2" xfId="3680"/>
    <cellStyle name="Note 2 22 3 3 2 2" xfId="13389"/>
    <cellStyle name="Note 2 22 3 3 2 2 2" xfId="30824"/>
    <cellStyle name="Note 2 22 3 3 2 2 3" xfId="45276"/>
    <cellStyle name="Note 2 22 3 3 2 3" xfId="15850"/>
    <cellStyle name="Note 2 22 3 3 2 3 2" xfId="33285"/>
    <cellStyle name="Note 2 22 3 3 2 3 3" xfId="47737"/>
    <cellStyle name="Note 2 22 3 3 2 4" xfId="21116"/>
    <cellStyle name="Note 2 22 3 3 2 5" xfId="35568"/>
    <cellStyle name="Note 2 22 3 3 3" xfId="6142"/>
    <cellStyle name="Note 2 22 3 3 3 2" xfId="23577"/>
    <cellStyle name="Note 2 22 3 3 3 3" xfId="38029"/>
    <cellStyle name="Note 2 22 3 3 4" xfId="8583"/>
    <cellStyle name="Note 2 22 3 3 4 2" xfId="26018"/>
    <cellStyle name="Note 2 22 3 3 4 3" xfId="40470"/>
    <cellStyle name="Note 2 22 3 3 5" xfId="11003"/>
    <cellStyle name="Note 2 22 3 3 5 2" xfId="28438"/>
    <cellStyle name="Note 2 22 3 3 5 3" xfId="42890"/>
    <cellStyle name="Note 2 22 3 3 6" xfId="18010"/>
    <cellStyle name="Note 2 22 3 4" xfId="1170"/>
    <cellStyle name="Note 2 22 3 4 2" xfId="3681"/>
    <cellStyle name="Note 2 22 3 4 2 2" xfId="21117"/>
    <cellStyle name="Note 2 22 3 4 2 3" xfId="35569"/>
    <cellStyle name="Note 2 22 3 4 3" xfId="6143"/>
    <cellStyle name="Note 2 22 3 4 3 2" xfId="23578"/>
    <cellStyle name="Note 2 22 3 4 3 3" xfId="38030"/>
    <cellStyle name="Note 2 22 3 4 4" xfId="8584"/>
    <cellStyle name="Note 2 22 3 4 4 2" xfId="26019"/>
    <cellStyle name="Note 2 22 3 4 4 3" xfId="40471"/>
    <cellStyle name="Note 2 22 3 4 5" xfId="11004"/>
    <cellStyle name="Note 2 22 3 4 5 2" xfId="28439"/>
    <cellStyle name="Note 2 22 3 4 5 3" xfId="42891"/>
    <cellStyle name="Note 2 22 3 4 6" xfId="15072"/>
    <cellStyle name="Note 2 22 3 4 6 2" xfId="32507"/>
    <cellStyle name="Note 2 22 3 4 6 3" xfId="46959"/>
    <cellStyle name="Note 2 22 3 4 7" xfId="18011"/>
    <cellStyle name="Note 2 22 3 4 8" xfId="20234"/>
    <cellStyle name="Note 2 22 3 5" xfId="3678"/>
    <cellStyle name="Note 2 22 3 5 2" xfId="13387"/>
    <cellStyle name="Note 2 22 3 5 2 2" xfId="30822"/>
    <cellStyle name="Note 2 22 3 5 2 3" xfId="45274"/>
    <cellStyle name="Note 2 22 3 5 3" xfId="15848"/>
    <cellStyle name="Note 2 22 3 5 3 2" xfId="33283"/>
    <cellStyle name="Note 2 22 3 5 3 3" xfId="47735"/>
    <cellStyle name="Note 2 22 3 5 4" xfId="21114"/>
    <cellStyle name="Note 2 22 3 5 5" xfId="35566"/>
    <cellStyle name="Note 2 22 3 6" xfId="6140"/>
    <cellStyle name="Note 2 22 3 6 2" xfId="23575"/>
    <cellStyle name="Note 2 22 3 6 3" xfId="38027"/>
    <cellStyle name="Note 2 22 3 7" xfId="8581"/>
    <cellStyle name="Note 2 22 3 7 2" xfId="26016"/>
    <cellStyle name="Note 2 22 3 7 3" xfId="40468"/>
    <cellStyle name="Note 2 22 3 8" xfId="11001"/>
    <cellStyle name="Note 2 22 3 8 2" xfId="28436"/>
    <cellStyle name="Note 2 22 3 8 3" xfId="42888"/>
    <cellStyle name="Note 2 22 3 9" xfId="18008"/>
    <cellStyle name="Note 2 22 4" xfId="1171"/>
    <cellStyle name="Note 2 22 4 2" xfId="1172"/>
    <cellStyle name="Note 2 22 4 2 2" xfId="3683"/>
    <cellStyle name="Note 2 22 4 2 2 2" xfId="13391"/>
    <cellStyle name="Note 2 22 4 2 2 2 2" xfId="30826"/>
    <cellStyle name="Note 2 22 4 2 2 2 3" xfId="45278"/>
    <cellStyle name="Note 2 22 4 2 2 3" xfId="15852"/>
    <cellStyle name="Note 2 22 4 2 2 3 2" xfId="33287"/>
    <cellStyle name="Note 2 22 4 2 2 3 3" xfId="47739"/>
    <cellStyle name="Note 2 22 4 2 2 4" xfId="21119"/>
    <cellStyle name="Note 2 22 4 2 2 5" xfId="35571"/>
    <cellStyle name="Note 2 22 4 2 3" xfId="6145"/>
    <cellStyle name="Note 2 22 4 2 3 2" xfId="23580"/>
    <cellStyle name="Note 2 22 4 2 3 3" xfId="38032"/>
    <cellStyle name="Note 2 22 4 2 4" xfId="8586"/>
    <cellStyle name="Note 2 22 4 2 4 2" xfId="26021"/>
    <cellStyle name="Note 2 22 4 2 4 3" xfId="40473"/>
    <cellStyle name="Note 2 22 4 2 5" xfId="11006"/>
    <cellStyle name="Note 2 22 4 2 5 2" xfId="28441"/>
    <cellStyle name="Note 2 22 4 2 5 3" xfId="42893"/>
    <cellStyle name="Note 2 22 4 2 6" xfId="18013"/>
    <cellStyle name="Note 2 22 4 3" xfId="1173"/>
    <cellStyle name="Note 2 22 4 3 2" xfId="3684"/>
    <cellStyle name="Note 2 22 4 3 2 2" xfId="13392"/>
    <cellStyle name="Note 2 22 4 3 2 2 2" xfId="30827"/>
    <cellStyle name="Note 2 22 4 3 2 2 3" xfId="45279"/>
    <cellStyle name="Note 2 22 4 3 2 3" xfId="15853"/>
    <cellStyle name="Note 2 22 4 3 2 3 2" xfId="33288"/>
    <cellStyle name="Note 2 22 4 3 2 3 3" xfId="47740"/>
    <cellStyle name="Note 2 22 4 3 2 4" xfId="21120"/>
    <cellStyle name="Note 2 22 4 3 2 5" xfId="35572"/>
    <cellStyle name="Note 2 22 4 3 3" xfId="6146"/>
    <cellStyle name="Note 2 22 4 3 3 2" xfId="23581"/>
    <cellStyle name="Note 2 22 4 3 3 3" xfId="38033"/>
    <cellStyle name="Note 2 22 4 3 4" xfId="8587"/>
    <cellStyle name="Note 2 22 4 3 4 2" xfId="26022"/>
    <cellStyle name="Note 2 22 4 3 4 3" xfId="40474"/>
    <cellStyle name="Note 2 22 4 3 5" xfId="11007"/>
    <cellStyle name="Note 2 22 4 3 5 2" xfId="28442"/>
    <cellStyle name="Note 2 22 4 3 5 3" xfId="42894"/>
    <cellStyle name="Note 2 22 4 3 6" xfId="18014"/>
    <cellStyle name="Note 2 22 4 4" xfId="1174"/>
    <cellStyle name="Note 2 22 4 4 2" xfId="3685"/>
    <cellStyle name="Note 2 22 4 4 2 2" xfId="21121"/>
    <cellStyle name="Note 2 22 4 4 2 3" xfId="35573"/>
    <cellStyle name="Note 2 22 4 4 3" xfId="6147"/>
    <cellStyle name="Note 2 22 4 4 3 2" xfId="23582"/>
    <cellStyle name="Note 2 22 4 4 3 3" xfId="38034"/>
    <cellStyle name="Note 2 22 4 4 4" xfId="8588"/>
    <cellStyle name="Note 2 22 4 4 4 2" xfId="26023"/>
    <cellStyle name="Note 2 22 4 4 4 3" xfId="40475"/>
    <cellStyle name="Note 2 22 4 4 5" xfId="11008"/>
    <cellStyle name="Note 2 22 4 4 5 2" xfId="28443"/>
    <cellStyle name="Note 2 22 4 4 5 3" xfId="42895"/>
    <cellStyle name="Note 2 22 4 4 6" xfId="15073"/>
    <cellStyle name="Note 2 22 4 4 6 2" xfId="32508"/>
    <cellStyle name="Note 2 22 4 4 6 3" xfId="46960"/>
    <cellStyle name="Note 2 22 4 4 7" xfId="18015"/>
    <cellStyle name="Note 2 22 4 4 8" xfId="20235"/>
    <cellStyle name="Note 2 22 4 5" xfId="3682"/>
    <cellStyle name="Note 2 22 4 5 2" xfId="13390"/>
    <cellStyle name="Note 2 22 4 5 2 2" xfId="30825"/>
    <cellStyle name="Note 2 22 4 5 2 3" xfId="45277"/>
    <cellStyle name="Note 2 22 4 5 3" xfId="15851"/>
    <cellStyle name="Note 2 22 4 5 3 2" xfId="33286"/>
    <cellStyle name="Note 2 22 4 5 3 3" xfId="47738"/>
    <cellStyle name="Note 2 22 4 5 4" xfId="21118"/>
    <cellStyle name="Note 2 22 4 5 5" xfId="35570"/>
    <cellStyle name="Note 2 22 4 6" xfId="6144"/>
    <cellStyle name="Note 2 22 4 6 2" xfId="23579"/>
    <cellStyle name="Note 2 22 4 6 3" xfId="38031"/>
    <cellStyle name="Note 2 22 4 7" xfId="8585"/>
    <cellStyle name="Note 2 22 4 7 2" xfId="26020"/>
    <cellStyle name="Note 2 22 4 7 3" xfId="40472"/>
    <cellStyle name="Note 2 22 4 8" xfId="11005"/>
    <cellStyle name="Note 2 22 4 8 2" xfId="28440"/>
    <cellStyle name="Note 2 22 4 8 3" xfId="42892"/>
    <cellStyle name="Note 2 22 4 9" xfId="18012"/>
    <cellStyle name="Note 2 22 5" xfId="1175"/>
    <cellStyle name="Note 2 22 5 2" xfId="3686"/>
    <cellStyle name="Note 2 22 5 2 2" xfId="13393"/>
    <cellStyle name="Note 2 22 5 2 2 2" xfId="30828"/>
    <cellStyle name="Note 2 22 5 2 2 3" xfId="45280"/>
    <cellStyle name="Note 2 22 5 2 3" xfId="15854"/>
    <cellStyle name="Note 2 22 5 2 3 2" xfId="33289"/>
    <cellStyle name="Note 2 22 5 2 3 3" xfId="47741"/>
    <cellStyle name="Note 2 22 5 2 4" xfId="21122"/>
    <cellStyle name="Note 2 22 5 2 5" xfId="35574"/>
    <cellStyle name="Note 2 22 5 3" xfId="6148"/>
    <cellStyle name="Note 2 22 5 3 2" xfId="23583"/>
    <cellStyle name="Note 2 22 5 3 3" xfId="38035"/>
    <cellStyle name="Note 2 22 5 4" xfId="8589"/>
    <cellStyle name="Note 2 22 5 4 2" xfId="26024"/>
    <cellStyle name="Note 2 22 5 4 3" xfId="40476"/>
    <cellStyle name="Note 2 22 5 5" xfId="11009"/>
    <cellStyle name="Note 2 22 5 5 2" xfId="28444"/>
    <cellStyle name="Note 2 22 5 5 3" xfId="42896"/>
    <cellStyle name="Note 2 22 5 6" xfId="18016"/>
    <cellStyle name="Note 2 22 6" xfId="1176"/>
    <cellStyle name="Note 2 22 6 2" xfId="3687"/>
    <cellStyle name="Note 2 22 6 2 2" xfId="13394"/>
    <cellStyle name="Note 2 22 6 2 2 2" xfId="30829"/>
    <cellStyle name="Note 2 22 6 2 2 3" xfId="45281"/>
    <cellStyle name="Note 2 22 6 2 3" xfId="15855"/>
    <cellStyle name="Note 2 22 6 2 3 2" xfId="33290"/>
    <cellStyle name="Note 2 22 6 2 3 3" xfId="47742"/>
    <cellStyle name="Note 2 22 6 2 4" xfId="21123"/>
    <cellStyle name="Note 2 22 6 2 5" xfId="35575"/>
    <cellStyle name="Note 2 22 6 3" xfId="6149"/>
    <cellStyle name="Note 2 22 6 3 2" xfId="23584"/>
    <cellStyle name="Note 2 22 6 3 3" xfId="38036"/>
    <cellStyle name="Note 2 22 6 4" xfId="8590"/>
    <cellStyle name="Note 2 22 6 4 2" xfId="26025"/>
    <cellStyle name="Note 2 22 6 4 3" xfId="40477"/>
    <cellStyle name="Note 2 22 6 5" xfId="11010"/>
    <cellStyle name="Note 2 22 6 5 2" xfId="28445"/>
    <cellStyle name="Note 2 22 6 5 3" xfId="42897"/>
    <cellStyle name="Note 2 22 6 6" xfId="18017"/>
    <cellStyle name="Note 2 22 7" xfId="1177"/>
    <cellStyle name="Note 2 22 7 2" xfId="3688"/>
    <cellStyle name="Note 2 22 7 2 2" xfId="21124"/>
    <cellStyle name="Note 2 22 7 2 3" xfId="35576"/>
    <cellStyle name="Note 2 22 7 3" xfId="6150"/>
    <cellStyle name="Note 2 22 7 3 2" xfId="23585"/>
    <cellStyle name="Note 2 22 7 3 3" xfId="38037"/>
    <cellStyle name="Note 2 22 7 4" xfId="8591"/>
    <cellStyle name="Note 2 22 7 4 2" xfId="26026"/>
    <cellStyle name="Note 2 22 7 4 3" xfId="40478"/>
    <cellStyle name="Note 2 22 7 5" xfId="11011"/>
    <cellStyle name="Note 2 22 7 5 2" xfId="28446"/>
    <cellStyle name="Note 2 22 7 5 3" xfId="42898"/>
    <cellStyle name="Note 2 22 7 6" xfId="15074"/>
    <cellStyle name="Note 2 22 7 6 2" xfId="32509"/>
    <cellStyle name="Note 2 22 7 6 3" xfId="46961"/>
    <cellStyle name="Note 2 22 7 7" xfId="18018"/>
    <cellStyle name="Note 2 22 7 8" xfId="20236"/>
    <cellStyle name="Note 2 22 8" xfId="3673"/>
    <cellStyle name="Note 2 22 8 2" xfId="13383"/>
    <cellStyle name="Note 2 22 8 2 2" xfId="30818"/>
    <cellStyle name="Note 2 22 8 2 3" xfId="45270"/>
    <cellStyle name="Note 2 22 8 3" xfId="15844"/>
    <cellStyle name="Note 2 22 8 3 2" xfId="33279"/>
    <cellStyle name="Note 2 22 8 3 3" xfId="47731"/>
    <cellStyle name="Note 2 22 8 4" xfId="21109"/>
    <cellStyle name="Note 2 22 8 5" xfId="35561"/>
    <cellStyle name="Note 2 22 9" xfId="6135"/>
    <cellStyle name="Note 2 22 9 2" xfId="23570"/>
    <cellStyle name="Note 2 22 9 3" xfId="38022"/>
    <cellStyle name="Note 2 23" xfId="1178"/>
    <cellStyle name="Note 2 23 10" xfId="8592"/>
    <cellStyle name="Note 2 23 10 2" xfId="26027"/>
    <cellStyle name="Note 2 23 10 3" xfId="40479"/>
    <cellStyle name="Note 2 23 11" xfId="11012"/>
    <cellStyle name="Note 2 23 11 2" xfId="28447"/>
    <cellStyle name="Note 2 23 11 3" xfId="42899"/>
    <cellStyle name="Note 2 23 12" xfId="18019"/>
    <cellStyle name="Note 2 23 2" xfId="1179"/>
    <cellStyle name="Note 2 23 2 2" xfId="1180"/>
    <cellStyle name="Note 2 23 2 2 2" xfId="3691"/>
    <cellStyle name="Note 2 23 2 2 2 2" xfId="13397"/>
    <cellStyle name="Note 2 23 2 2 2 2 2" xfId="30832"/>
    <cellStyle name="Note 2 23 2 2 2 2 3" xfId="45284"/>
    <cellStyle name="Note 2 23 2 2 2 3" xfId="15858"/>
    <cellStyle name="Note 2 23 2 2 2 3 2" xfId="33293"/>
    <cellStyle name="Note 2 23 2 2 2 3 3" xfId="47745"/>
    <cellStyle name="Note 2 23 2 2 2 4" xfId="21127"/>
    <cellStyle name="Note 2 23 2 2 2 5" xfId="35579"/>
    <cellStyle name="Note 2 23 2 2 3" xfId="6153"/>
    <cellStyle name="Note 2 23 2 2 3 2" xfId="23588"/>
    <cellStyle name="Note 2 23 2 2 3 3" xfId="38040"/>
    <cellStyle name="Note 2 23 2 2 4" xfId="8594"/>
    <cellStyle name="Note 2 23 2 2 4 2" xfId="26029"/>
    <cellStyle name="Note 2 23 2 2 4 3" xfId="40481"/>
    <cellStyle name="Note 2 23 2 2 5" xfId="11014"/>
    <cellStyle name="Note 2 23 2 2 5 2" xfId="28449"/>
    <cellStyle name="Note 2 23 2 2 5 3" xfId="42901"/>
    <cellStyle name="Note 2 23 2 2 6" xfId="18021"/>
    <cellStyle name="Note 2 23 2 3" xfId="1181"/>
    <cellStyle name="Note 2 23 2 3 2" xfId="3692"/>
    <cellStyle name="Note 2 23 2 3 2 2" xfId="13398"/>
    <cellStyle name="Note 2 23 2 3 2 2 2" xfId="30833"/>
    <cellStyle name="Note 2 23 2 3 2 2 3" xfId="45285"/>
    <cellStyle name="Note 2 23 2 3 2 3" xfId="15859"/>
    <cellStyle name="Note 2 23 2 3 2 3 2" xfId="33294"/>
    <cellStyle name="Note 2 23 2 3 2 3 3" xfId="47746"/>
    <cellStyle name="Note 2 23 2 3 2 4" xfId="21128"/>
    <cellStyle name="Note 2 23 2 3 2 5" xfId="35580"/>
    <cellStyle name="Note 2 23 2 3 3" xfId="6154"/>
    <cellStyle name="Note 2 23 2 3 3 2" xfId="23589"/>
    <cellStyle name="Note 2 23 2 3 3 3" xfId="38041"/>
    <cellStyle name="Note 2 23 2 3 4" xfId="8595"/>
    <cellStyle name="Note 2 23 2 3 4 2" xfId="26030"/>
    <cellStyle name="Note 2 23 2 3 4 3" xfId="40482"/>
    <cellStyle name="Note 2 23 2 3 5" xfId="11015"/>
    <cellStyle name="Note 2 23 2 3 5 2" xfId="28450"/>
    <cellStyle name="Note 2 23 2 3 5 3" xfId="42902"/>
    <cellStyle name="Note 2 23 2 3 6" xfId="18022"/>
    <cellStyle name="Note 2 23 2 4" xfId="1182"/>
    <cellStyle name="Note 2 23 2 4 2" xfId="3693"/>
    <cellStyle name="Note 2 23 2 4 2 2" xfId="21129"/>
    <cellStyle name="Note 2 23 2 4 2 3" xfId="35581"/>
    <cellStyle name="Note 2 23 2 4 3" xfId="6155"/>
    <cellStyle name="Note 2 23 2 4 3 2" xfId="23590"/>
    <cellStyle name="Note 2 23 2 4 3 3" xfId="38042"/>
    <cellStyle name="Note 2 23 2 4 4" xfId="8596"/>
    <cellStyle name="Note 2 23 2 4 4 2" xfId="26031"/>
    <cellStyle name="Note 2 23 2 4 4 3" xfId="40483"/>
    <cellStyle name="Note 2 23 2 4 5" xfId="11016"/>
    <cellStyle name="Note 2 23 2 4 5 2" xfId="28451"/>
    <cellStyle name="Note 2 23 2 4 5 3" xfId="42903"/>
    <cellStyle name="Note 2 23 2 4 6" xfId="15075"/>
    <cellStyle name="Note 2 23 2 4 6 2" xfId="32510"/>
    <cellStyle name="Note 2 23 2 4 6 3" xfId="46962"/>
    <cellStyle name="Note 2 23 2 4 7" xfId="18023"/>
    <cellStyle name="Note 2 23 2 4 8" xfId="20237"/>
    <cellStyle name="Note 2 23 2 5" xfId="3690"/>
    <cellStyle name="Note 2 23 2 5 2" xfId="13396"/>
    <cellStyle name="Note 2 23 2 5 2 2" xfId="30831"/>
    <cellStyle name="Note 2 23 2 5 2 3" xfId="45283"/>
    <cellStyle name="Note 2 23 2 5 3" xfId="15857"/>
    <cellStyle name="Note 2 23 2 5 3 2" xfId="33292"/>
    <cellStyle name="Note 2 23 2 5 3 3" xfId="47744"/>
    <cellStyle name="Note 2 23 2 5 4" xfId="21126"/>
    <cellStyle name="Note 2 23 2 5 5" xfId="35578"/>
    <cellStyle name="Note 2 23 2 6" xfId="6152"/>
    <cellStyle name="Note 2 23 2 6 2" xfId="23587"/>
    <cellStyle name="Note 2 23 2 6 3" xfId="38039"/>
    <cellStyle name="Note 2 23 2 7" xfId="8593"/>
    <cellStyle name="Note 2 23 2 7 2" xfId="26028"/>
    <cellStyle name="Note 2 23 2 7 3" xfId="40480"/>
    <cellStyle name="Note 2 23 2 8" xfId="11013"/>
    <cellStyle name="Note 2 23 2 8 2" xfId="28448"/>
    <cellStyle name="Note 2 23 2 8 3" xfId="42900"/>
    <cellStyle name="Note 2 23 2 9" xfId="18020"/>
    <cellStyle name="Note 2 23 3" xfId="1183"/>
    <cellStyle name="Note 2 23 3 2" xfId="1184"/>
    <cellStyle name="Note 2 23 3 2 2" xfId="3695"/>
    <cellStyle name="Note 2 23 3 2 2 2" xfId="13400"/>
    <cellStyle name="Note 2 23 3 2 2 2 2" xfId="30835"/>
    <cellStyle name="Note 2 23 3 2 2 2 3" xfId="45287"/>
    <cellStyle name="Note 2 23 3 2 2 3" xfId="15861"/>
    <cellStyle name="Note 2 23 3 2 2 3 2" xfId="33296"/>
    <cellStyle name="Note 2 23 3 2 2 3 3" xfId="47748"/>
    <cellStyle name="Note 2 23 3 2 2 4" xfId="21131"/>
    <cellStyle name="Note 2 23 3 2 2 5" xfId="35583"/>
    <cellStyle name="Note 2 23 3 2 3" xfId="6157"/>
    <cellStyle name="Note 2 23 3 2 3 2" xfId="23592"/>
    <cellStyle name="Note 2 23 3 2 3 3" xfId="38044"/>
    <cellStyle name="Note 2 23 3 2 4" xfId="8598"/>
    <cellStyle name="Note 2 23 3 2 4 2" xfId="26033"/>
    <cellStyle name="Note 2 23 3 2 4 3" xfId="40485"/>
    <cellStyle name="Note 2 23 3 2 5" xfId="11018"/>
    <cellStyle name="Note 2 23 3 2 5 2" xfId="28453"/>
    <cellStyle name="Note 2 23 3 2 5 3" xfId="42905"/>
    <cellStyle name="Note 2 23 3 2 6" xfId="18025"/>
    <cellStyle name="Note 2 23 3 3" xfId="1185"/>
    <cellStyle name="Note 2 23 3 3 2" xfId="3696"/>
    <cellStyle name="Note 2 23 3 3 2 2" xfId="13401"/>
    <cellStyle name="Note 2 23 3 3 2 2 2" xfId="30836"/>
    <cellStyle name="Note 2 23 3 3 2 2 3" xfId="45288"/>
    <cellStyle name="Note 2 23 3 3 2 3" xfId="15862"/>
    <cellStyle name="Note 2 23 3 3 2 3 2" xfId="33297"/>
    <cellStyle name="Note 2 23 3 3 2 3 3" xfId="47749"/>
    <cellStyle name="Note 2 23 3 3 2 4" xfId="21132"/>
    <cellStyle name="Note 2 23 3 3 2 5" xfId="35584"/>
    <cellStyle name="Note 2 23 3 3 3" xfId="6158"/>
    <cellStyle name="Note 2 23 3 3 3 2" xfId="23593"/>
    <cellStyle name="Note 2 23 3 3 3 3" xfId="38045"/>
    <cellStyle name="Note 2 23 3 3 4" xfId="8599"/>
    <cellStyle name="Note 2 23 3 3 4 2" xfId="26034"/>
    <cellStyle name="Note 2 23 3 3 4 3" xfId="40486"/>
    <cellStyle name="Note 2 23 3 3 5" xfId="11019"/>
    <cellStyle name="Note 2 23 3 3 5 2" xfId="28454"/>
    <cellStyle name="Note 2 23 3 3 5 3" xfId="42906"/>
    <cellStyle name="Note 2 23 3 3 6" xfId="18026"/>
    <cellStyle name="Note 2 23 3 4" xfId="1186"/>
    <cellStyle name="Note 2 23 3 4 2" xfId="3697"/>
    <cellStyle name="Note 2 23 3 4 2 2" xfId="21133"/>
    <cellStyle name="Note 2 23 3 4 2 3" xfId="35585"/>
    <cellStyle name="Note 2 23 3 4 3" xfId="6159"/>
    <cellStyle name="Note 2 23 3 4 3 2" xfId="23594"/>
    <cellStyle name="Note 2 23 3 4 3 3" xfId="38046"/>
    <cellStyle name="Note 2 23 3 4 4" xfId="8600"/>
    <cellStyle name="Note 2 23 3 4 4 2" xfId="26035"/>
    <cellStyle name="Note 2 23 3 4 4 3" xfId="40487"/>
    <cellStyle name="Note 2 23 3 4 5" xfId="11020"/>
    <cellStyle name="Note 2 23 3 4 5 2" xfId="28455"/>
    <cellStyle name="Note 2 23 3 4 5 3" xfId="42907"/>
    <cellStyle name="Note 2 23 3 4 6" xfId="15076"/>
    <cellStyle name="Note 2 23 3 4 6 2" xfId="32511"/>
    <cellStyle name="Note 2 23 3 4 6 3" xfId="46963"/>
    <cellStyle name="Note 2 23 3 4 7" xfId="18027"/>
    <cellStyle name="Note 2 23 3 4 8" xfId="20238"/>
    <cellStyle name="Note 2 23 3 5" xfId="3694"/>
    <cellStyle name="Note 2 23 3 5 2" xfId="13399"/>
    <cellStyle name="Note 2 23 3 5 2 2" xfId="30834"/>
    <cellStyle name="Note 2 23 3 5 2 3" xfId="45286"/>
    <cellStyle name="Note 2 23 3 5 3" xfId="15860"/>
    <cellStyle name="Note 2 23 3 5 3 2" xfId="33295"/>
    <cellStyle name="Note 2 23 3 5 3 3" xfId="47747"/>
    <cellStyle name="Note 2 23 3 5 4" xfId="21130"/>
    <cellStyle name="Note 2 23 3 5 5" xfId="35582"/>
    <cellStyle name="Note 2 23 3 6" xfId="6156"/>
    <cellStyle name="Note 2 23 3 6 2" xfId="23591"/>
    <cellStyle name="Note 2 23 3 6 3" xfId="38043"/>
    <cellStyle name="Note 2 23 3 7" xfId="8597"/>
    <cellStyle name="Note 2 23 3 7 2" xfId="26032"/>
    <cellStyle name="Note 2 23 3 7 3" xfId="40484"/>
    <cellStyle name="Note 2 23 3 8" xfId="11017"/>
    <cellStyle name="Note 2 23 3 8 2" xfId="28452"/>
    <cellStyle name="Note 2 23 3 8 3" xfId="42904"/>
    <cellStyle name="Note 2 23 3 9" xfId="18024"/>
    <cellStyle name="Note 2 23 4" xfId="1187"/>
    <cellStyle name="Note 2 23 4 2" xfId="1188"/>
    <cellStyle name="Note 2 23 4 2 2" xfId="3699"/>
    <cellStyle name="Note 2 23 4 2 2 2" xfId="13403"/>
    <cellStyle name="Note 2 23 4 2 2 2 2" xfId="30838"/>
    <cellStyle name="Note 2 23 4 2 2 2 3" xfId="45290"/>
    <cellStyle name="Note 2 23 4 2 2 3" xfId="15864"/>
    <cellStyle name="Note 2 23 4 2 2 3 2" xfId="33299"/>
    <cellStyle name="Note 2 23 4 2 2 3 3" xfId="47751"/>
    <cellStyle name="Note 2 23 4 2 2 4" xfId="21135"/>
    <cellStyle name="Note 2 23 4 2 2 5" xfId="35587"/>
    <cellStyle name="Note 2 23 4 2 3" xfId="6161"/>
    <cellStyle name="Note 2 23 4 2 3 2" xfId="23596"/>
    <cellStyle name="Note 2 23 4 2 3 3" xfId="38048"/>
    <cellStyle name="Note 2 23 4 2 4" xfId="8602"/>
    <cellStyle name="Note 2 23 4 2 4 2" xfId="26037"/>
    <cellStyle name="Note 2 23 4 2 4 3" xfId="40489"/>
    <cellStyle name="Note 2 23 4 2 5" xfId="11022"/>
    <cellStyle name="Note 2 23 4 2 5 2" xfId="28457"/>
    <cellStyle name="Note 2 23 4 2 5 3" xfId="42909"/>
    <cellStyle name="Note 2 23 4 2 6" xfId="18029"/>
    <cellStyle name="Note 2 23 4 3" xfId="1189"/>
    <cellStyle name="Note 2 23 4 3 2" xfId="3700"/>
    <cellStyle name="Note 2 23 4 3 2 2" xfId="13404"/>
    <cellStyle name="Note 2 23 4 3 2 2 2" xfId="30839"/>
    <cellStyle name="Note 2 23 4 3 2 2 3" xfId="45291"/>
    <cellStyle name="Note 2 23 4 3 2 3" xfId="15865"/>
    <cellStyle name="Note 2 23 4 3 2 3 2" xfId="33300"/>
    <cellStyle name="Note 2 23 4 3 2 3 3" xfId="47752"/>
    <cellStyle name="Note 2 23 4 3 2 4" xfId="21136"/>
    <cellStyle name="Note 2 23 4 3 2 5" xfId="35588"/>
    <cellStyle name="Note 2 23 4 3 3" xfId="6162"/>
    <cellStyle name="Note 2 23 4 3 3 2" xfId="23597"/>
    <cellStyle name="Note 2 23 4 3 3 3" xfId="38049"/>
    <cellStyle name="Note 2 23 4 3 4" xfId="8603"/>
    <cellStyle name="Note 2 23 4 3 4 2" xfId="26038"/>
    <cellStyle name="Note 2 23 4 3 4 3" xfId="40490"/>
    <cellStyle name="Note 2 23 4 3 5" xfId="11023"/>
    <cellStyle name="Note 2 23 4 3 5 2" xfId="28458"/>
    <cellStyle name="Note 2 23 4 3 5 3" xfId="42910"/>
    <cellStyle name="Note 2 23 4 3 6" xfId="18030"/>
    <cellStyle name="Note 2 23 4 4" xfId="1190"/>
    <cellStyle name="Note 2 23 4 4 2" xfId="3701"/>
    <cellStyle name="Note 2 23 4 4 2 2" xfId="21137"/>
    <cellStyle name="Note 2 23 4 4 2 3" xfId="35589"/>
    <cellStyle name="Note 2 23 4 4 3" xfId="6163"/>
    <cellStyle name="Note 2 23 4 4 3 2" xfId="23598"/>
    <cellStyle name="Note 2 23 4 4 3 3" xfId="38050"/>
    <cellStyle name="Note 2 23 4 4 4" xfId="8604"/>
    <cellStyle name="Note 2 23 4 4 4 2" xfId="26039"/>
    <cellStyle name="Note 2 23 4 4 4 3" xfId="40491"/>
    <cellStyle name="Note 2 23 4 4 5" xfId="11024"/>
    <cellStyle name="Note 2 23 4 4 5 2" xfId="28459"/>
    <cellStyle name="Note 2 23 4 4 5 3" xfId="42911"/>
    <cellStyle name="Note 2 23 4 4 6" xfId="15077"/>
    <cellStyle name="Note 2 23 4 4 6 2" xfId="32512"/>
    <cellStyle name="Note 2 23 4 4 6 3" xfId="46964"/>
    <cellStyle name="Note 2 23 4 4 7" xfId="18031"/>
    <cellStyle name="Note 2 23 4 4 8" xfId="20239"/>
    <cellStyle name="Note 2 23 4 5" xfId="3698"/>
    <cellStyle name="Note 2 23 4 5 2" xfId="13402"/>
    <cellStyle name="Note 2 23 4 5 2 2" xfId="30837"/>
    <cellStyle name="Note 2 23 4 5 2 3" xfId="45289"/>
    <cellStyle name="Note 2 23 4 5 3" xfId="15863"/>
    <cellStyle name="Note 2 23 4 5 3 2" xfId="33298"/>
    <cellStyle name="Note 2 23 4 5 3 3" xfId="47750"/>
    <cellStyle name="Note 2 23 4 5 4" xfId="21134"/>
    <cellStyle name="Note 2 23 4 5 5" xfId="35586"/>
    <cellStyle name="Note 2 23 4 6" xfId="6160"/>
    <cellStyle name="Note 2 23 4 6 2" xfId="23595"/>
    <cellStyle name="Note 2 23 4 6 3" xfId="38047"/>
    <cellStyle name="Note 2 23 4 7" xfId="8601"/>
    <cellStyle name="Note 2 23 4 7 2" xfId="26036"/>
    <cellStyle name="Note 2 23 4 7 3" xfId="40488"/>
    <cellStyle name="Note 2 23 4 8" xfId="11021"/>
    <cellStyle name="Note 2 23 4 8 2" xfId="28456"/>
    <cellStyle name="Note 2 23 4 8 3" xfId="42908"/>
    <cellStyle name="Note 2 23 4 9" xfId="18028"/>
    <cellStyle name="Note 2 23 5" xfId="1191"/>
    <cellStyle name="Note 2 23 5 2" xfId="3702"/>
    <cellStyle name="Note 2 23 5 2 2" xfId="13405"/>
    <cellStyle name="Note 2 23 5 2 2 2" xfId="30840"/>
    <cellStyle name="Note 2 23 5 2 2 3" xfId="45292"/>
    <cellStyle name="Note 2 23 5 2 3" xfId="15866"/>
    <cellStyle name="Note 2 23 5 2 3 2" xfId="33301"/>
    <cellStyle name="Note 2 23 5 2 3 3" xfId="47753"/>
    <cellStyle name="Note 2 23 5 2 4" xfId="21138"/>
    <cellStyle name="Note 2 23 5 2 5" xfId="35590"/>
    <cellStyle name="Note 2 23 5 3" xfId="6164"/>
    <cellStyle name="Note 2 23 5 3 2" xfId="23599"/>
    <cellStyle name="Note 2 23 5 3 3" xfId="38051"/>
    <cellStyle name="Note 2 23 5 4" xfId="8605"/>
    <cellStyle name="Note 2 23 5 4 2" xfId="26040"/>
    <cellStyle name="Note 2 23 5 4 3" xfId="40492"/>
    <cellStyle name="Note 2 23 5 5" xfId="11025"/>
    <cellStyle name="Note 2 23 5 5 2" xfId="28460"/>
    <cellStyle name="Note 2 23 5 5 3" xfId="42912"/>
    <cellStyle name="Note 2 23 5 6" xfId="18032"/>
    <cellStyle name="Note 2 23 6" xfId="1192"/>
    <cellStyle name="Note 2 23 6 2" xfId="3703"/>
    <cellStyle name="Note 2 23 6 2 2" xfId="13406"/>
    <cellStyle name="Note 2 23 6 2 2 2" xfId="30841"/>
    <cellStyle name="Note 2 23 6 2 2 3" xfId="45293"/>
    <cellStyle name="Note 2 23 6 2 3" xfId="15867"/>
    <cellStyle name="Note 2 23 6 2 3 2" xfId="33302"/>
    <cellStyle name="Note 2 23 6 2 3 3" xfId="47754"/>
    <cellStyle name="Note 2 23 6 2 4" xfId="21139"/>
    <cellStyle name="Note 2 23 6 2 5" xfId="35591"/>
    <cellStyle name="Note 2 23 6 3" xfId="6165"/>
    <cellStyle name="Note 2 23 6 3 2" xfId="23600"/>
    <cellStyle name="Note 2 23 6 3 3" xfId="38052"/>
    <cellStyle name="Note 2 23 6 4" xfId="8606"/>
    <cellStyle name="Note 2 23 6 4 2" xfId="26041"/>
    <cellStyle name="Note 2 23 6 4 3" xfId="40493"/>
    <cellStyle name="Note 2 23 6 5" xfId="11026"/>
    <cellStyle name="Note 2 23 6 5 2" xfId="28461"/>
    <cellStyle name="Note 2 23 6 5 3" xfId="42913"/>
    <cellStyle name="Note 2 23 6 6" xfId="18033"/>
    <cellStyle name="Note 2 23 7" xfId="1193"/>
    <cellStyle name="Note 2 23 7 2" xfId="3704"/>
    <cellStyle name="Note 2 23 7 2 2" xfId="21140"/>
    <cellStyle name="Note 2 23 7 2 3" xfId="35592"/>
    <cellStyle name="Note 2 23 7 3" xfId="6166"/>
    <cellStyle name="Note 2 23 7 3 2" xfId="23601"/>
    <cellStyle name="Note 2 23 7 3 3" xfId="38053"/>
    <cellStyle name="Note 2 23 7 4" xfId="8607"/>
    <cellStyle name="Note 2 23 7 4 2" xfId="26042"/>
    <cellStyle name="Note 2 23 7 4 3" xfId="40494"/>
    <cellStyle name="Note 2 23 7 5" xfId="11027"/>
    <cellStyle name="Note 2 23 7 5 2" xfId="28462"/>
    <cellStyle name="Note 2 23 7 5 3" xfId="42914"/>
    <cellStyle name="Note 2 23 7 6" xfId="15078"/>
    <cellStyle name="Note 2 23 7 6 2" xfId="32513"/>
    <cellStyle name="Note 2 23 7 6 3" xfId="46965"/>
    <cellStyle name="Note 2 23 7 7" xfId="18034"/>
    <cellStyle name="Note 2 23 7 8" xfId="20240"/>
    <cellStyle name="Note 2 23 8" xfId="3689"/>
    <cellStyle name="Note 2 23 8 2" xfId="13395"/>
    <cellStyle name="Note 2 23 8 2 2" xfId="30830"/>
    <cellStyle name="Note 2 23 8 2 3" xfId="45282"/>
    <cellStyle name="Note 2 23 8 3" xfId="15856"/>
    <cellStyle name="Note 2 23 8 3 2" xfId="33291"/>
    <cellStyle name="Note 2 23 8 3 3" xfId="47743"/>
    <cellStyle name="Note 2 23 8 4" xfId="21125"/>
    <cellStyle name="Note 2 23 8 5" xfId="35577"/>
    <cellStyle name="Note 2 23 9" xfId="6151"/>
    <cellStyle name="Note 2 23 9 2" xfId="23586"/>
    <cellStyle name="Note 2 23 9 3" xfId="38038"/>
    <cellStyle name="Note 2 24" xfId="1194"/>
    <cellStyle name="Note 2 24 10" xfId="8608"/>
    <cellStyle name="Note 2 24 10 2" xfId="26043"/>
    <cellStyle name="Note 2 24 10 3" xfId="40495"/>
    <cellStyle name="Note 2 24 11" xfId="11028"/>
    <cellStyle name="Note 2 24 11 2" xfId="28463"/>
    <cellStyle name="Note 2 24 11 3" xfId="42915"/>
    <cellStyle name="Note 2 24 12" xfId="18035"/>
    <cellStyle name="Note 2 24 2" xfId="1195"/>
    <cellStyle name="Note 2 24 2 2" xfId="1196"/>
    <cellStyle name="Note 2 24 2 2 2" xfId="3707"/>
    <cellStyle name="Note 2 24 2 2 2 2" xfId="13409"/>
    <cellStyle name="Note 2 24 2 2 2 2 2" xfId="30844"/>
    <cellStyle name="Note 2 24 2 2 2 2 3" xfId="45296"/>
    <cellStyle name="Note 2 24 2 2 2 3" xfId="15870"/>
    <cellStyle name="Note 2 24 2 2 2 3 2" xfId="33305"/>
    <cellStyle name="Note 2 24 2 2 2 3 3" xfId="47757"/>
    <cellStyle name="Note 2 24 2 2 2 4" xfId="21143"/>
    <cellStyle name="Note 2 24 2 2 2 5" xfId="35595"/>
    <cellStyle name="Note 2 24 2 2 3" xfId="6169"/>
    <cellStyle name="Note 2 24 2 2 3 2" xfId="23604"/>
    <cellStyle name="Note 2 24 2 2 3 3" xfId="38056"/>
    <cellStyle name="Note 2 24 2 2 4" xfId="8610"/>
    <cellStyle name="Note 2 24 2 2 4 2" xfId="26045"/>
    <cellStyle name="Note 2 24 2 2 4 3" xfId="40497"/>
    <cellStyle name="Note 2 24 2 2 5" xfId="11030"/>
    <cellStyle name="Note 2 24 2 2 5 2" xfId="28465"/>
    <cellStyle name="Note 2 24 2 2 5 3" xfId="42917"/>
    <cellStyle name="Note 2 24 2 2 6" xfId="18037"/>
    <cellStyle name="Note 2 24 2 3" xfId="1197"/>
    <cellStyle name="Note 2 24 2 3 2" xfId="3708"/>
    <cellStyle name="Note 2 24 2 3 2 2" xfId="13410"/>
    <cellStyle name="Note 2 24 2 3 2 2 2" xfId="30845"/>
    <cellStyle name="Note 2 24 2 3 2 2 3" xfId="45297"/>
    <cellStyle name="Note 2 24 2 3 2 3" xfId="15871"/>
    <cellStyle name="Note 2 24 2 3 2 3 2" xfId="33306"/>
    <cellStyle name="Note 2 24 2 3 2 3 3" xfId="47758"/>
    <cellStyle name="Note 2 24 2 3 2 4" xfId="21144"/>
    <cellStyle name="Note 2 24 2 3 2 5" xfId="35596"/>
    <cellStyle name="Note 2 24 2 3 3" xfId="6170"/>
    <cellStyle name="Note 2 24 2 3 3 2" xfId="23605"/>
    <cellStyle name="Note 2 24 2 3 3 3" xfId="38057"/>
    <cellStyle name="Note 2 24 2 3 4" xfId="8611"/>
    <cellStyle name="Note 2 24 2 3 4 2" xfId="26046"/>
    <cellStyle name="Note 2 24 2 3 4 3" xfId="40498"/>
    <cellStyle name="Note 2 24 2 3 5" xfId="11031"/>
    <cellStyle name="Note 2 24 2 3 5 2" xfId="28466"/>
    <cellStyle name="Note 2 24 2 3 5 3" xfId="42918"/>
    <cellStyle name="Note 2 24 2 3 6" xfId="18038"/>
    <cellStyle name="Note 2 24 2 4" xfId="1198"/>
    <cellStyle name="Note 2 24 2 4 2" xfId="3709"/>
    <cellStyle name="Note 2 24 2 4 2 2" xfId="21145"/>
    <cellStyle name="Note 2 24 2 4 2 3" xfId="35597"/>
    <cellStyle name="Note 2 24 2 4 3" xfId="6171"/>
    <cellStyle name="Note 2 24 2 4 3 2" xfId="23606"/>
    <cellStyle name="Note 2 24 2 4 3 3" xfId="38058"/>
    <cellStyle name="Note 2 24 2 4 4" xfId="8612"/>
    <cellStyle name="Note 2 24 2 4 4 2" xfId="26047"/>
    <cellStyle name="Note 2 24 2 4 4 3" xfId="40499"/>
    <cellStyle name="Note 2 24 2 4 5" xfId="11032"/>
    <cellStyle name="Note 2 24 2 4 5 2" xfId="28467"/>
    <cellStyle name="Note 2 24 2 4 5 3" xfId="42919"/>
    <cellStyle name="Note 2 24 2 4 6" xfId="15079"/>
    <cellStyle name="Note 2 24 2 4 6 2" xfId="32514"/>
    <cellStyle name="Note 2 24 2 4 6 3" xfId="46966"/>
    <cellStyle name="Note 2 24 2 4 7" xfId="18039"/>
    <cellStyle name="Note 2 24 2 4 8" xfId="20241"/>
    <cellStyle name="Note 2 24 2 5" xfId="3706"/>
    <cellStyle name="Note 2 24 2 5 2" xfId="13408"/>
    <cellStyle name="Note 2 24 2 5 2 2" xfId="30843"/>
    <cellStyle name="Note 2 24 2 5 2 3" xfId="45295"/>
    <cellStyle name="Note 2 24 2 5 3" xfId="15869"/>
    <cellStyle name="Note 2 24 2 5 3 2" xfId="33304"/>
    <cellStyle name="Note 2 24 2 5 3 3" xfId="47756"/>
    <cellStyle name="Note 2 24 2 5 4" xfId="21142"/>
    <cellStyle name="Note 2 24 2 5 5" xfId="35594"/>
    <cellStyle name="Note 2 24 2 6" xfId="6168"/>
    <cellStyle name="Note 2 24 2 6 2" xfId="23603"/>
    <cellStyle name="Note 2 24 2 6 3" xfId="38055"/>
    <cellStyle name="Note 2 24 2 7" xfId="8609"/>
    <cellStyle name="Note 2 24 2 7 2" xfId="26044"/>
    <cellStyle name="Note 2 24 2 7 3" xfId="40496"/>
    <cellStyle name="Note 2 24 2 8" xfId="11029"/>
    <cellStyle name="Note 2 24 2 8 2" xfId="28464"/>
    <cellStyle name="Note 2 24 2 8 3" xfId="42916"/>
    <cellStyle name="Note 2 24 2 9" xfId="18036"/>
    <cellStyle name="Note 2 24 3" xfId="1199"/>
    <cellStyle name="Note 2 24 3 2" xfId="1200"/>
    <cellStyle name="Note 2 24 3 2 2" xfId="3711"/>
    <cellStyle name="Note 2 24 3 2 2 2" xfId="13412"/>
    <cellStyle name="Note 2 24 3 2 2 2 2" xfId="30847"/>
    <cellStyle name="Note 2 24 3 2 2 2 3" xfId="45299"/>
    <cellStyle name="Note 2 24 3 2 2 3" xfId="15873"/>
    <cellStyle name="Note 2 24 3 2 2 3 2" xfId="33308"/>
    <cellStyle name="Note 2 24 3 2 2 3 3" xfId="47760"/>
    <cellStyle name="Note 2 24 3 2 2 4" xfId="21147"/>
    <cellStyle name="Note 2 24 3 2 2 5" xfId="35599"/>
    <cellStyle name="Note 2 24 3 2 3" xfId="6173"/>
    <cellStyle name="Note 2 24 3 2 3 2" xfId="23608"/>
    <cellStyle name="Note 2 24 3 2 3 3" xfId="38060"/>
    <cellStyle name="Note 2 24 3 2 4" xfId="8614"/>
    <cellStyle name="Note 2 24 3 2 4 2" xfId="26049"/>
    <cellStyle name="Note 2 24 3 2 4 3" xfId="40501"/>
    <cellStyle name="Note 2 24 3 2 5" xfId="11034"/>
    <cellStyle name="Note 2 24 3 2 5 2" xfId="28469"/>
    <cellStyle name="Note 2 24 3 2 5 3" xfId="42921"/>
    <cellStyle name="Note 2 24 3 2 6" xfId="18041"/>
    <cellStyle name="Note 2 24 3 3" xfId="1201"/>
    <cellStyle name="Note 2 24 3 3 2" xfId="3712"/>
    <cellStyle name="Note 2 24 3 3 2 2" xfId="13413"/>
    <cellStyle name="Note 2 24 3 3 2 2 2" xfId="30848"/>
    <cellStyle name="Note 2 24 3 3 2 2 3" xfId="45300"/>
    <cellStyle name="Note 2 24 3 3 2 3" xfId="15874"/>
    <cellStyle name="Note 2 24 3 3 2 3 2" xfId="33309"/>
    <cellStyle name="Note 2 24 3 3 2 3 3" xfId="47761"/>
    <cellStyle name="Note 2 24 3 3 2 4" xfId="21148"/>
    <cellStyle name="Note 2 24 3 3 2 5" xfId="35600"/>
    <cellStyle name="Note 2 24 3 3 3" xfId="6174"/>
    <cellStyle name="Note 2 24 3 3 3 2" xfId="23609"/>
    <cellStyle name="Note 2 24 3 3 3 3" xfId="38061"/>
    <cellStyle name="Note 2 24 3 3 4" xfId="8615"/>
    <cellStyle name="Note 2 24 3 3 4 2" xfId="26050"/>
    <cellStyle name="Note 2 24 3 3 4 3" xfId="40502"/>
    <cellStyle name="Note 2 24 3 3 5" xfId="11035"/>
    <cellStyle name="Note 2 24 3 3 5 2" xfId="28470"/>
    <cellStyle name="Note 2 24 3 3 5 3" xfId="42922"/>
    <cellStyle name="Note 2 24 3 3 6" xfId="18042"/>
    <cellStyle name="Note 2 24 3 4" xfId="1202"/>
    <cellStyle name="Note 2 24 3 4 2" xfId="3713"/>
    <cellStyle name="Note 2 24 3 4 2 2" xfId="21149"/>
    <cellStyle name="Note 2 24 3 4 2 3" xfId="35601"/>
    <cellStyle name="Note 2 24 3 4 3" xfId="6175"/>
    <cellStyle name="Note 2 24 3 4 3 2" xfId="23610"/>
    <cellStyle name="Note 2 24 3 4 3 3" xfId="38062"/>
    <cellStyle name="Note 2 24 3 4 4" xfId="8616"/>
    <cellStyle name="Note 2 24 3 4 4 2" xfId="26051"/>
    <cellStyle name="Note 2 24 3 4 4 3" xfId="40503"/>
    <cellStyle name="Note 2 24 3 4 5" xfId="11036"/>
    <cellStyle name="Note 2 24 3 4 5 2" xfId="28471"/>
    <cellStyle name="Note 2 24 3 4 5 3" xfId="42923"/>
    <cellStyle name="Note 2 24 3 4 6" xfId="15080"/>
    <cellStyle name="Note 2 24 3 4 6 2" xfId="32515"/>
    <cellStyle name="Note 2 24 3 4 6 3" xfId="46967"/>
    <cellStyle name="Note 2 24 3 4 7" xfId="18043"/>
    <cellStyle name="Note 2 24 3 4 8" xfId="20242"/>
    <cellStyle name="Note 2 24 3 5" xfId="3710"/>
    <cellStyle name="Note 2 24 3 5 2" xfId="13411"/>
    <cellStyle name="Note 2 24 3 5 2 2" xfId="30846"/>
    <cellStyle name="Note 2 24 3 5 2 3" xfId="45298"/>
    <cellStyle name="Note 2 24 3 5 3" xfId="15872"/>
    <cellStyle name="Note 2 24 3 5 3 2" xfId="33307"/>
    <cellStyle name="Note 2 24 3 5 3 3" xfId="47759"/>
    <cellStyle name="Note 2 24 3 5 4" xfId="21146"/>
    <cellStyle name="Note 2 24 3 5 5" xfId="35598"/>
    <cellStyle name="Note 2 24 3 6" xfId="6172"/>
    <cellStyle name="Note 2 24 3 6 2" xfId="23607"/>
    <cellStyle name="Note 2 24 3 6 3" xfId="38059"/>
    <cellStyle name="Note 2 24 3 7" xfId="8613"/>
    <cellStyle name="Note 2 24 3 7 2" xfId="26048"/>
    <cellStyle name="Note 2 24 3 7 3" xfId="40500"/>
    <cellStyle name="Note 2 24 3 8" xfId="11033"/>
    <cellStyle name="Note 2 24 3 8 2" xfId="28468"/>
    <cellStyle name="Note 2 24 3 8 3" xfId="42920"/>
    <cellStyle name="Note 2 24 3 9" xfId="18040"/>
    <cellStyle name="Note 2 24 4" xfId="1203"/>
    <cellStyle name="Note 2 24 4 2" xfId="1204"/>
    <cellStyle name="Note 2 24 4 2 2" xfId="3715"/>
    <cellStyle name="Note 2 24 4 2 2 2" xfId="13415"/>
    <cellStyle name="Note 2 24 4 2 2 2 2" xfId="30850"/>
    <cellStyle name="Note 2 24 4 2 2 2 3" xfId="45302"/>
    <cellStyle name="Note 2 24 4 2 2 3" xfId="15876"/>
    <cellStyle name="Note 2 24 4 2 2 3 2" xfId="33311"/>
    <cellStyle name="Note 2 24 4 2 2 3 3" xfId="47763"/>
    <cellStyle name="Note 2 24 4 2 2 4" xfId="21151"/>
    <cellStyle name="Note 2 24 4 2 2 5" xfId="35603"/>
    <cellStyle name="Note 2 24 4 2 3" xfId="6177"/>
    <cellStyle name="Note 2 24 4 2 3 2" xfId="23612"/>
    <cellStyle name="Note 2 24 4 2 3 3" xfId="38064"/>
    <cellStyle name="Note 2 24 4 2 4" xfId="8618"/>
    <cellStyle name="Note 2 24 4 2 4 2" xfId="26053"/>
    <cellStyle name="Note 2 24 4 2 4 3" xfId="40505"/>
    <cellStyle name="Note 2 24 4 2 5" xfId="11038"/>
    <cellStyle name="Note 2 24 4 2 5 2" xfId="28473"/>
    <cellStyle name="Note 2 24 4 2 5 3" xfId="42925"/>
    <cellStyle name="Note 2 24 4 2 6" xfId="18045"/>
    <cellStyle name="Note 2 24 4 3" xfId="1205"/>
    <cellStyle name="Note 2 24 4 3 2" xfId="3716"/>
    <cellStyle name="Note 2 24 4 3 2 2" xfId="13416"/>
    <cellStyle name="Note 2 24 4 3 2 2 2" xfId="30851"/>
    <cellStyle name="Note 2 24 4 3 2 2 3" xfId="45303"/>
    <cellStyle name="Note 2 24 4 3 2 3" xfId="15877"/>
    <cellStyle name="Note 2 24 4 3 2 3 2" xfId="33312"/>
    <cellStyle name="Note 2 24 4 3 2 3 3" xfId="47764"/>
    <cellStyle name="Note 2 24 4 3 2 4" xfId="21152"/>
    <cellStyle name="Note 2 24 4 3 2 5" xfId="35604"/>
    <cellStyle name="Note 2 24 4 3 3" xfId="6178"/>
    <cellStyle name="Note 2 24 4 3 3 2" xfId="23613"/>
    <cellStyle name="Note 2 24 4 3 3 3" xfId="38065"/>
    <cellStyle name="Note 2 24 4 3 4" xfId="8619"/>
    <cellStyle name="Note 2 24 4 3 4 2" xfId="26054"/>
    <cellStyle name="Note 2 24 4 3 4 3" xfId="40506"/>
    <cellStyle name="Note 2 24 4 3 5" xfId="11039"/>
    <cellStyle name="Note 2 24 4 3 5 2" xfId="28474"/>
    <cellStyle name="Note 2 24 4 3 5 3" xfId="42926"/>
    <cellStyle name="Note 2 24 4 3 6" xfId="18046"/>
    <cellStyle name="Note 2 24 4 4" xfId="1206"/>
    <cellStyle name="Note 2 24 4 4 2" xfId="3717"/>
    <cellStyle name="Note 2 24 4 4 2 2" xfId="21153"/>
    <cellStyle name="Note 2 24 4 4 2 3" xfId="35605"/>
    <cellStyle name="Note 2 24 4 4 3" xfId="6179"/>
    <cellStyle name="Note 2 24 4 4 3 2" xfId="23614"/>
    <cellStyle name="Note 2 24 4 4 3 3" xfId="38066"/>
    <cellStyle name="Note 2 24 4 4 4" xfId="8620"/>
    <cellStyle name="Note 2 24 4 4 4 2" xfId="26055"/>
    <cellStyle name="Note 2 24 4 4 4 3" xfId="40507"/>
    <cellStyle name="Note 2 24 4 4 5" xfId="11040"/>
    <cellStyle name="Note 2 24 4 4 5 2" xfId="28475"/>
    <cellStyle name="Note 2 24 4 4 5 3" xfId="42927"/>
    <cellStyle name="Note 2 24 4 4 6" xfId="15081"/>
    <cellStyle name="Note 2 24 4 4 6 2" xfId="32516"/>
    <cellStyle name="Note 2 24 4 4 6 3" xfId="46968"/>
    <cellStyle name="Note 2 24 4 4 7" xfId="18047"/>
    <cellStyle name="Note 2 24 4 4 8" xfId="20243"/>
    <cellStyle name="Note 2 24 4 5" xfId="3714"/>
    <cellStyle name="Note 2 24 4 5 2" xfId="13414"/>
    <cellStyle name="Note 2 24 4 5 2 2" xfId="30849"/>
    <cellStyle name="Note 2 24 4 5 2 3" xfId="45301"/>
    <cellStyle name="Note 2 24 4 5 3" xfId="15875"/>
    <cellStyle name="Note 2 24 4 5 3 2" xfId="33310"/>
    <cellStyle name="Note 2 24 4 5 3 3" xfId="47762"/>
    <cellStyle name="Note 2 24 4 5 4" xfId="21150"/>
    <cellStyle name="Note 2 24 4 5 5" xfId="35602"/>
    <cellStyle name="Note 2 24 4 6" xfId="6176"/>
    <cellStyle name="Note 2 24 4 6 2" xfId="23611"/>
    <cellStyle name="Note 2 24 4 6 3" xfId="38063"/>
    <cellStyle name="Note 2 24 4 7" xfId="8617"/>
    <cellStyle name="Note 2 24 4 7 2" xfId="26052"/>
    <cellStyle name="Note 2 24 4 7 3" xfId="40504"/>
    <cellStyle name="Note 2 24 4 8" xfId="11037"/>
    <cellStyle name="Note 2 24 4 8 2" xfId="28472"/>
    <cellStyle name="Note 2 24 4 8 3" xfId="42924"/>
    <cellStyle name="Note 2 24 4 9" xfId="18044"/>
    <cellStyle name="Note 2 24 5" xfId="1207"/>
    <cellStyle name="Note 2 24 5 2" xfId="3718"/>
    <cellStyle name="Note 2 24 5 2 2" xfId="13417"/>
    <cellStyle name="Note 2 24 5 2 2 2" xfId="30852"/>
    <cellStyle name="Note 2 24 5 2 2 3" xfId="45304"/>
    <cellStyle name="Note 2 24 5 2 3" xfId="15878"/>
    <cellStyle name="Note 2 24 5 2 3 2" xfId="33313"/>
    <cellStyle name="Note 2 24 5 2 3 3" xfId="47765"/>
    <cellStyle name="Note 2 24 5 2 4" xfId="21154"/>
    <cellStyle name="Note 2 24 5 2 5" xfId="35606"/>
    <cellStyle name="Note 2 24 5 3" xfId="6180"/>
    <cellStyle name="Note 2 24 5 3 2" xfId="23615"/>
    <cellStyle name="Note 2 24 5 3 3" xfId="38067"/>
    <cellStyle name="Note 2 24 5 4" xfId="8621"/>
    <cellStyle name="Note 2 24 5 4 2" xfId="26056"/>
    <cellStyle name="Note 2 24 5 4 3" xfId="40508"/>
    <cellStyle name="Note 2 24 5 5" xfId="11041"/>
    <cellStyle name="Note 2 24 5 5 2" xfId="28476"/>
    <cellStyle name="Note 2 24 5 5 3" xfId="42928"/>
    <cellStyle name="Note 2 24 5 6" xfId="18048"/>
    <cellStyle name="Note 2 24 6" xfId="1208"/>
    <cellStyle name="Note 2 24 6 2" xfId="3719"/>
    <cellStyle name="Note 2 24 6 2 2" xfId="13418"/>
    <cellStyle name="Note 2 24 6 2 2 2" xfId="30853"/>
    <cellStyle name="Note 2 24 6 2 2 3" xfId="45305"/>
    <cellStyle name="Note 2 24 6 2 3" xfId="15879"/>
    <cellStyle name="Note 2 24 6 2 3 2" xfId="33314"/>
    <cellStyle name="Note 2 24 6 2 3 3" xfId="47766"/>
    <cellStyle name="Note 2 24 6 2 4" xfId="21155"/>
    <cellStyle name="Note 2 24 6 2 5" xfId="35607"/>
    <cellStyle name="Note 2 24 6 3" xfId="6181"/>
    <cellStyle name="Note 2 24 6 3 2" xfId="23616"/>
    <cellStyle name="Note 2 24 6 3 3" xfId="38068"/>
    <cellStyle name="Note 2 24 6 4" xfId="8622"/>
    <cellStyle name="Note 2 24 6 4 2" xfId="26057"/>
    <cellStyle name="Note 2 24 6 4 3" xfId="40509"/>
    <cellStyle name="Note 2 24 6 5" xfId="11042"/>
    <cellStyle name="Note 2 24 6 5 2" xfId="28477"/>
    <cellStyle name="Note 2 24 6 5 3" xfId="42929"/>
    <cellStyle name="Note 2 24 6 6" xfId="18049"/>
    <cellStyle name="Note 2 24 7" xfId="1209"/>
    <cellStyle name="Note 2 24 7 2" xfId="3720"/>
    <cellStyle name="Note 2 24 7 2 2" xfId="21156"/>
    <cellStyle name="Note 2 24 7 2 3" xfId="35608"/>
    <cellStyle name="Note 2 24 7 3" xfId="6182"/>
    <cellStyle name="Note 2 24 7 3 2" xfId="23617"/>
    <cellStyle name="Note 2 24 7 3 3" xfId="38069"/>
    <cellStyle name="Note 2 24 7 4" xfId="8623"/>
    <cellStyle name="Note 2 24 7 4 2" xfId="26058"/>
    <cellStyle name="Note 2 24 7 4 3" xfId="40510"/>
    <cellStyle name="Note 2 24 7 5" xfId="11043"/>
    <cellStyle name="Note 2 24 7 5 2" xfId="28478"/>
    <cellStyle name="Note 2 24 7 5 3" xfId="42930"/>
    <cellStyle name="Note 2 24 7 6" xfId="15082"/>
    <cellStyle name="Note 2 24 7 6 2" xfId="32517"/>
    <cellStyle name="Note 2 24 7 6 3" xfId="46969"/>
    <cellStyle name="Note 2 24 7 7" xfId="18050"/>
    <cellStyle name="Note 2 24 7 8" xfId="20244"/>
    <cellStyle name="Note 2 24 8" xfId="3705"/>
    <cellStyle name="Note 2 24 8 2" xfId="13407"/>
    <cellStyle name="Note 2 24 8 2 2" xfId="30842"/>
    <cellStyle name="Note 2 24 8 2 3" xfId="45294"/>
    <cellStyle name="Note 2 24 8 3" xfId="15868"/>
    <cellStyle name="Note 2 24 8 3 2" xfId="33303"/>
    <cellStyle name="Note 2 24 8 3 3" xfId="47755"/>
    <cellStyle name="Note 2 24 8 4" xfId="21141"/>
    <cellStyle name="Note 2 24 8 5" xfId="35593"/>
    <cellStyle name="Note 2 24 9" xfId="6167"/>
    <cellStyle name="Note 2 24 9 2" xfId="23602"/>
    <cellStyle name="Note 2 24 9 3" xfId="38054"/>
    <cellStyle name="Note 2 25" xfId="1210"/>
    <cellStyle name="Note 2 25 2" xfId="1211"/>
    <cellStyle name="Note 2 25 2 2" xfId="3722"/>
    <cellStyle name="Note 2 25 2 2 2" xfId="13420"/>
    <cellStyle name="Note 2 25 2 2 2 2" xfId="30855"/>
    <cellStyle name="Note 2 25 2 2 2 3" xfId="45307"/>
    <cellStyle name="Note 2 25 2 2 3" xfId="15881"/>
    <cellStyle name="Note 2 25 2 2 3 2" xfId="33316"/>
    <cellStyle name="Note 2 25 2 2 3 3" xfId="47768"/>
    <cellStyle name="Note 2 25 2 2 4" xfId="21158"/>
    <cellStyle name="Note 2 25 2 2 5" xfId="35610"/>
    <cellStyle name="Note 2 25 2 3" xfId="6184"/>
    <cellStyle name="Note 2 25 2 3 2" xfId="23619"/>
    <cellStyle name="Note 2 25 2 3 3" xfId="38071"/>
    <cellStyle name="Note 2 25 2 4" xfId="8625"/>
    <cellStyle name="Note 2 25 2 4 2" xfId="26060"/>
    <cellStyle name="Note 2 25 2 4 3" xfId="40512"/>
    <cellStyle name="Note 2 25 2 5" xfId="11045"/>
    <cellStyle name="Note 2 25 2 5 2" xfId="28480"/>
    <cellStyle name="Note 2 25 2 5 3" xfId="42932"/>
    <cellStyle name="Note 2 25 2 6" xfId="18052"/>
    <cellStyle name="Note 2 25 3" xfId="1212"/>
    <cellStyle name="Note 2 25 3 2" xfId="3723"/>
    <cellStyle name="Note 2 25 3 2 2" xfId="13421"/>
    <cellStyle name="Note 2 25 3 2 2 2" xfId="30856"/>
    <cellStyle name="Note 2 25 3 2 2 3" xfId="45308"/>
    <cellStyle name="Note 2 25 3 2 3" xfId="15882"/>
    <cellStyle name="Note 2 25 3 2 3 2" xfId="33317"/>
    <cellStyle name="Note 2 25 3 2 3 3" xfId="47769"/>
    <cellStyle name="Note 2 25 3 2 4" xfId="21159"/>
    <cellStyle name="Note 2 25 3 2 5" xfId="35611"/>
    <cellStyle name="Note 2 25 3 3" xfId="6185"/>
    <cellStyle name="Note 2 25 3 3 2" xfId="23620"/>
    <cellStyle name="Note 2 25 3 3 3" xfId="38072"/>
    <cellStyle name="Note 2 25 3 4" xfId="8626"/>
    <cellStyle name="Note 2 25 3 4 2" xfId="26061"/>
    <cellStyle name="Note 2 25 3 4 3" xfId="40513"/>
    <cellStyle name="Note 2 25 3 5" xfId="11046"/>
    <cellStyle name="Note 2 25 3 5 2" xfId="28481"/>
    <cellStyle name="Note 2 25 3 5 3" xfId="42933"/>
    <cellStyle name="Note 2 25 3 6" xfId="18053"/>
    <cellStyle name="Note 2 25 4" xfId="1213"/>
    <cellStyle name="Note 2 25 4 2" xfId="3724"/>
    <cellStyle name="Note 2 25 4 2 2" xfId="21160"/>
    <cellStyle name="Note 2 25 4 2 3" xfId="35612"/>
    <cellStyle name="Note 2 25 4 3" xfId="6186"/>
    <cellStyle name="Note 2 25 4 3 2" xfId="23621"/>
    <cellStyle name="Note 2 25 4 3 3" xfId="38073"/>
    <cellStyle name="Note 2 25 4 4" xfId="8627"/>
    <cellStyle name="Note 2 25 4 4 2" xfId="26062"/>
    <cellStyle name="Note 2 25 4 4 3" xfId="40514"/>
    <cellStyle name="Note 2 25 4 5" xfId="11047"/>
    <cellStyle name="Note 2 25 4 5 2" xfId="28482"/>
    <cellStyle name="Note 2 25 4 5 3" xfId="42934"/>
    <cellStyle name="Note 2 25 4 6" xfId="15083"/>
    <cellStyle name="Note 2 25 4 6 2" xfId="32518"/>
    <cellStyle name="Note 2 25 4 6 3" xfId="46970"/>
    <cellStyle name="Note 2 25 4 7" xfId="18054"/>
    <cellStyle name="Note 2 25 4 8" xfId="20245"/>
    <cellStyle name="Note 2 25 5" xfId="3721"/>
    <cellStyle name="Note 2 25 5 2" xfId="13419"/>
    <cellStyle name="Note 2 25 5 2 2" xfId="30854"/>
    <cellStyle name="Note 2 25 5 2 3" xfId="45306"/>
    <cellStyle name="Note 2 25 5 3" xfId="15880"/>
    <cellStyle name="Note 2 25 5 3 2" xfId="33315"/>
    <cellStyle name="Note 2 25 5 3 3" xfId="47767"/>
    <cellStyle name="Note 2 25 5 4" xfId="21157"/>
    <cellStyle name="Note 2 25 5 5" xfId="35609"/>
    <cellStyle name="Note 2 25 6" xfId="6183"/>
    <cellStyle name="Note 2 25 6 2" xfId="23618"/>
    <cellStyle name="Note 2 25 6 3" xfId="38070"/>
    <cellStyle name="Note 2 25 7" xfId="8624"/>
    <cellStyle name="Note 2 25 7 2" xfId="26059"/>
    <cellStyle name="Note 2 25 7 3" xfId="40511"/>
    <cellStyle name="Note 2 25 8" xfId="11044"/>
    <cellStyle name="Note 2 25 8 2" xfId="28479"/>
    <cellStyle name="Note 2 25 8 3" xfId="42931"/>
    <cellStyle name="Note 2 25 9" xfId="18051"/>
    <cellStyle name="Note 2 26" xfId="1214"/>
    <cellStyle name="Note 2 26 2" xfId="1215"/>
    <cellStyle name="Note 2 26 2 2" xfId="3726"/>
    <cellStyle name="Note 2 26 2 2 2" xfId="13423"/>
    <cellStyle name="Note 2 26 2 2 2 2" xfId="30858"/>
    <cellStyle name="Note 2 26 2 2 2 3" xfId="45310"/>
    <cellStyle name="Note 2 26 2 2 3" xfId="15884"/>
    <cellStyle name="Note 2 26 2 2 3 2" xfId="33319"/>
    <cellStyle name="Note 2 26 2 2 3 3" xfId="47771"/>
    <cellStyle name="Note 2 26 2 2 4" xfId="21162"/>
    <cellStyle name="Note 2 26 2 2 5" xfId="35614"/>
    <cellStyle name="Note 2 26 2 3" xfId="6188"/>
    <cellStyle name="Note 2 26 2 3 2" xfId="23623"/>
    <cellStyle name="Note 2 26 2 3 3" xfId="38075"/>
    <cellStyle name="Note 2 26 2 4" xfId="8629"/>
    <cellStyle name="Note 2 26 2 4 2" xfId="26064"/>
    <cellStyle name="Note 2 26 2 4 3" xfId="40516"/>
    <cellStyle name="Note 2 26 2 5" xfId="11049"/>
    <cellStyle name="Note 2 26 2 5 2" xfId="28484"/>
    <cellStyle name="Note 2 26 2 5 3" xfId="42936"/>
    <cellStyle name="Note 2 26 2 6" xfId="18056"/>
    <cellStyle name="Note 2 26 3" xfId="1216"/>
    <cellStyle name="Note 2 26 3 2" xfId="3727"/>
    <cellStyle name="Note 2 26 3 2 2" xfId="13424"/>
    <cellStyle name="Note 2 26 3 2 2 2" xfId="30859"/>
    <cellStyle name="Note 2 26 3 2 2 3" xfId="45311"/>
    <cellStyle name="Note 2 26 3 2 3" xfId="15885"/>
    <cellStyle name="Note 2 26 3 2 3 2" xfId="33320"/>
    <cellStyle name="Note 2 26 3 2 3 3" xfId="47772"/>
    <cellStyle name="Note 2 26 3 2 4" xfId="21163"/>
    <cellStyle name="Note 2 26 3 2 5" xfId="35615"/>
    <cellStyle name="Note 2 26 3 3" xfId="6189"/>
    <cellStyle name="Note 2 26 3 3 2" xfId="23624"/>
    <cellStyle name="Note 2 26 3 3 3" xfId="38076"/>
    <cellStyle name="Note 2 26 3 4" xfId="8630"/>
    <cellStyle name="Note 2 26 3 4 2" xfId="26065"/>
    <cellStyle name="Note 2 26 3 4 3" xfId="40517"/>
    <cellStyle name="Note 2 26 3 5" xfId="11050"/>
    <cellStyle name="Note 2 26 3 5 2" xfId="28485"/>
    <cellStyle name="Note 2 26 3 5 3" xfId="42937"/>
    <cellStyle name="Note 2 26 3 6" xfId="18057"/>
    <cellStyle name="Note 2 26 4" xfId="1217"/>
    <cellStyle name="Note 2 26 4 2" xfId="3728"/>
    <cellStyle name="Note 2 26 4 2 2" xfId="21164"/>
    <cellStyle name="Note 2 26 4 2 3" xfId="35616"/>
    <cellStyle name="Note 2 26 4 3" xfId="6190"/>
    <cellStyle name="Note 2 26 4 3 2" xfId="23625"/>
    <cellStyle name="Note 2 26 4 3 3" xfId="38077"/>
    <cellStyle name="Note 2 26 4 4" xfId="8631"/>
    <cellStyle name="Note 2 26 4 4 2" xfId="26066"/>
    <cellStyle name="Note 2 26 4 4 3" xfId="40518"/>
    <cellStyle name="Note 2 26 4 5" xfId="11051"/>
    <cellStyle name="Note 2 26 4 5 2" xfId="28486"/>
    <cellStyle name="Note 2 26 4 5 3" xfId="42938"/>
    <cellStyle name="Note 2 26 4 6" xfId="15084"/>
    <cellStyle name="Note 2 26 4 6 2" xfId="32519"/>
    <cellStyle name="Note 2 26 4 6 3" xfId="46971"/>
    <cellStyle name="Note 2 26 4 7" xfId="18058"/>
    <cellStyle name="Note 2 26 4 8" xfId="20246"/>
    <cellStyle name="Note 2 26 5" xfId="3725"/>
    <cellStyle name="Note 2 26 5 2" xfId="13422"/>
    <cellStyle name="Note 2 26 5 2 2" xfId="30857"/>
    <cellStyle name="Note 2 26 5 2 3" xfId="45309"/>
    <cellStyle name="Note 2 26 5 3" xfId="15883"/>
    <cellStyle name="Note 2 26 5 3 2" xfId="33318"/>
    <cellStyle name="Note 2 26 5 3 3" xfId="47770"/>
    <cellStyle name="Note 2 26 5 4" xfId="21161"/>
    <cellStyle name="Note 2 26 5 5" xfId="35613"/>
    <cellStyle name="Note 2 26 6" xfId="6187"/>
    <cellStyle name="Note 2 26 6 2" xfId="23622"/>
    <cellStyle name="Note 2 26 6 3" xfId="38074"/>
    <cellStyle name="Note 2 26 7" xfId="8628"/>
    <cellStyle name="Note 2 26 7 2" xfId="26063"/>
    <cellStyle name="Note 2 26 7 3" xfId="40515"/>
    <cellStyle name="Note 2 26 8" xfId="11048"/>
    <cellStyle name="Note 2 26 8 2" xfId="28483"/>
    <cellStyle name="Note 2 26 8 3" xfId="42935"/>
    <cellStyle name="Note 2 26 9" xfId="18055"/>
    <cellStyle name="Note 2 27" xfId="1218"/>
    <cellStyle name="Note 2 27 2" xfId="1219"/>
    <cellStyle name="Note 2 27 2 2" xfId="3730"/>
    <cellStyle name="Note 2 27 2 2 2" xfId="13426"/>
    <cellStyle name="Note 2 27 2 2 2 2" xfId="30861"/>
    <cellStyle name="Note 2 27 2 2 2 3" xfId="45313"/>
    <cellStyle name="Note 2 27 2 2 3" xfId="15887"/>
    <cellStyle name="Note 2 27 2 2 3 2" xfId="33322"/>
    <cellStyle name="Note 2 27 2 2 3 3" xfId="47774"/>
    <cellStyle name="Note 2 27 2 2 4" xfId="21166"/>
    <cellStyle name="Note 2 27 2 2 5" xfId="35618"/>
    <cellStyle name="Note 2 27 2 3" xfId="6192"/>
    <cellStyle name="Note 2 27 2 3 2" xfId="23627"/>
    <cellStyle name="Note 2 27 2 3 3" xfId="38079"/>
    <cellStyle name="Note 2 27 2 4" xfId="8633"/>
    <cellStyle name="Note 2 27 2 4 2" xfId="26068"/>
    <cellStyle name="Note 2 27 2 4 3" xfId="40520"/>
    <cellStyle name="Note 2 27 2 5" xfId="11053"/>
    <cellStyle name="Note 2 27 2 5 2" xfId="28488"/>
    <cellStyle name="Note 2 27 2 5 3" xfId="42940"/>
    <cellStyle name="Note 2 27 2 6" xfId="18060"/>
    <cellStyle name="Note 2 27 3" xfId="1220"/>
    <cellStyle name="Note 2 27 3 2" xfId="3731"/>
    <cellStyle name="Note 2 27 3 2 2" xfId="13427"/>
    <cellStyle name="Note 2 27 3 2 2 2" xfId="30862"/>
    <cellStyle name="Note 2 27 3 2 2 3" xfId="45314"/>
    <cellStyle name="Note 2 27 3 2 3" xfId="15888"/>
    <cellStyle name="Note 2 27 3 2 3 2" xfId="33323"/>
    <cellStyle name="Note 2 27 3 2 3 3" xfId="47775"/>
    <cellStyle name="Note 2 27 3 2 4" xfId="21167"/>
    <cellStyle name="Note 2 27 3 2 5" xfId="35619"/>
    <cellStyle name="Note 2 27 3 3" xfId="6193"/>
    <cellStyle name="Note 2 27 3 3 2" xfId="23628"/>
    <cellStyle name="Note 2 27 3 3 3" xfId="38080"/>
    <cellStyle name="Note 2 27 3 4" xfId="8634"/>
    <cellStyle name="Note 2 27 3 4 2" xfId="26069"/>
    <cellStyle name="Note 2 27 3 4 3" xfId="40521"/>
    <cellStyle name="Note 2 27 3 5" xfId="11054"/>
    <cellStyle name="Note 2 27 3 5 2" xfId="28489"/>
    <cellStyle name="Note 2 27 3 5 3" xfId="42941"/>
    <cellStyle name="Note 2 27 3 6" xfId="18061"/>
    <cellStyle name="Note 2 27 4" xfId="1221"/>
    <cellStyle name="Note 2 27 4 2" xfId="3732"/>
    <cellStyle name="Note 2 27 4 2 2" xfId="21168"/>
    <cellStyle name="Note 2 27 4 2 3" xfId="35620"/>
    <cellStyle name="Note 2 27 4 3" xfId="6194"/>
    <cellStyle name="Note 2 27 4 3 2" xfId="23629"/>
    <cellStyle name="Note 2 27 4 3 3" xfId="38081"/>
    <cellStyle name="Note 2 27 4 4" xfId="8635"/>
    <cellStyle name="Note 2 27 4 4 2" xfId="26070"/>
    <cellStyle name="Note 2 27 4 4 3" xfId="40522"/>
    <cellStyle name="Note 2 27 4 5" xfId="11055"/>
    <cellStyle name="Note 2 27 4 5 2" xfId="28490"/>
    <cellStyle name="Note 2 27 4 5 3" xfId="42942"/>
    <cellStyle name="Note 2 27 4 6" xfId="15085"/>
    <cellStyle name="Note 2 27 4 6 2" xfId="32520"/>
    <cellStyle name="Note 2 27 4 6 3" xfId="46972"/>
    <cellStyle name="Note 2 27 4 7" xfId="18062"/>
    <cellStyle name="Note 2 27 4 8" xfId="20247"/>
    <cellStyle name="Note 2 27 5" xfId="3729"/>
    <cellStyle name="Note 2 27 5 2" xfId="13425"/>
    <cellStyle name="Note 2 27 5 2 2" xfId="30860"/>
    <cellStyle name="Note 2 27 5 2 3" xfId="45312"/>
    <cellStyle name="Note 2 27 5 3" xfId="15886"/>
    <cellStyle name="Note 2 27 5 3 2" xfId="33321"/>
    <cellStyle name="Note 2 27 5 3 3" xfId="47773"/>
    <cellStyle name="Note 2 27 5 4" xfId="21165"/>
    <cellStyle name="Note 2 27 5 5" xfId="35617"/>
    <cellStyle name="Note 2 27 6" xfId="6191"/>
    <cellStyle name="Note 2 27 6 2" xfId="23626"/>
    <cellStyle name="Note 2 27 6 3" xfId="38078"/>
    <cellStyle name="Note 2 27 7" xfId="8632"/>
    <cellStyle name="Note 2 27 7 2" xfId="26067"/>
    <cellStyle name="Note 2 27 7 3" xfId="40519"/>
    <cellStyle name="Note 2 27 8" xfId="11052"/>
    <cellStyle name="Note 2 27 8 2" xfId="28487"/>
    <cellStyle name="Note 2 27 8 3" xfId="42939"/>
    <cellStyle name="Note 2 27 9" xfId="18059"/>
    <cellStyle name="Note 2 28" xfId="1222"/>
    <cellStyle name="Note 2 28 2" xfId="1223"/>
    <cellStyle name="Note 2 28 2 2" xfId="3734"/>
    <cellStyle name="Note 2 28 2 2 2" xfId="13429"/>
    <cellStyle name="Note 2 28 2 2 2 2" xfId="30864"/>
    <cellStyle name="Note 2 28 2 2 2 3" xfId="45316"/>
    <cellStyle name="Note 2 28 2 2 3" xfId="15890"/>
    <cellStyle name="Note 2 28 2 2 3 2" xfId="33325"/>
    <cellStyle name="Note 2 28 2 2 3 3" xfId="47777"/>
    <cellStyle name="Note 2 28 2 2 4" xfId="21170"/>
    <cellStyle name="Note 2 28 2 2 5" xfId="35622"/>
    <cellStyle name="Note 2 28 2 3" xfId="6196"/>
    <cellStyle name="Note 2 28 2 3 2" xfId="23631"/>
    <cellStyle name="Note 2 28 2 3 3" xfId="38083"/>
    <cellStyle name="Note 2 28 2 4" xfId="8637"/>
    <cellStyle name="Note 2 28 2 4 2" xfId="26072"/>
    <cellStyle name="Note 2 28 2 4 3" xfId="40524"/>
    <cellStyle name="Note 2 28 2 5" xfId="11057"/>
    <cellStyle name="Note 2 28 2 5 2" xfId="28492"/>
    <cellStyle name="Note 2 28 2 5 3" xfId="42944"/>
    <cellStyle name="Note 2 28 2 6" xfId="18064"/>
    <cellStyle name="Note 2 28 3" xfId="1224"/>
    <cellStyle name="Note 2 28 3 2" xfId="3735"/>
    <cellStyle name="Note 2 28 3 2 2" xfId="13430"/>
    <cellStyle name="Note 2 28 3 2 2 2" xfId="30865"/>
    <cellStyle name="Note 2 28 3 2 2 3" xfId="45317"/>
    <cellStyle name="Note 2 28 3 2 3" xfId="15891"/>
    <cellStyle name="Note 2 28 3 2 3 2" xfId="33326"/>
    <cellStyle name="Note 2 28 3 2 3 3" xfId="47778"/>
    <cellStyle name="Note 2 28 3 2 4" xfId="21171"/>
    <cellStyle name="Note 2 28 3 2 5" xfId="35623"/>
    <cellStyle name="Note 2 28 3 3" xfId="6197"/>
    <cellStyle name="Note 2 28 3 3 2" xfId="23632"/>
    <cellStyle name="Note 2 28 3 3 3" xfId="38084"/>
    <cellStyle name="Note 2 28 3 4" xfId="8638"/>
    <cellStyle name="Note 2 28 3 4 2" xfId="26073"/>
    <cellStyle name="Note 2 28 3 4 3" xfId="40525"/>
    <cellStyle name="Note 2 28 3 5" xfId="11058"/>
    <cellStyle name="Note 2 28 3 5 2" xfId="28493"/>
    <cellStyle name="Note 2 28 3 5 3" xfId="42945"/>
    <cellStyle name="Note 2 28 3 6" xfId="18065"/>
    <cellStyle name="Note 2 28 4" xfId="1225"/>
    <cellStyle name="Note 2 28 4 2" xfId="3736"/>
    <cellStyle name="Note 2 28 4 2 2" xfId="21172"/>
    <cellStyle name="Note 2 28 4 2 3" xfId="35624"/>
    <cellStyle name="Note 2 28 4 3" xfId="6198"/>
    <cellStyle name="Note 2 28 4 3 2" xfId="23633"/>
    <cellStyle name="Note 2 28 4 3 3" xfId="38085"/>
    <cellStyle name="Note 2 28 4 4" xfId="8639"/>
    <cellStyle name="Note 2 28 4 4 2" xfId="26074"/>
    <cellStyle name="Note 2 28 4 4 3" xfId="40526"/>
    <cellStyle name="Note 2 28 4 5" xfId="11059"/>
    <cellStyle name="Note 2 28 4 5 2" xfId="28494"/>
    <cellStyle name="Note 2 28 4 5 3" xfId="42946"/>
    <cellStyle name="Note 2 28 4 6" xfId="15086"/>
    <cellStyle name="Note 2 28 4 6 2" xfId="32521"/>
    <cellStyle name="Note 2 28 4 6 3" xfId="46973"/>
    <cellStyle name="Note 2 28 4 7" xfId="18066"/>
    <cellStyle name="Note 2 28 4 8" xfId="20248"/>
    <cellStyle name="Note 2 28 5" xfId="3733"/>
    <cellStyle name="Note 2 28 5 2" xfId="13428"/>
    <cellStyle name="Note 2 28 5 2 2" xfId="30863"/>
    <cellStyle name="Note 2 28 5 2 3" xfId="45315"/>
    <cellStyle name="Note 2 28 5 3" xfId="15889"/>
    <cellStyle name="Note 2 28 5 3 2" xfId="33324"/>
    <cellStyle name="Note 2 28 5 3 3" xfId="47776"/>
    <cellStyle name="Note 2 28 5 4" xfId="21169"/>
    <cellStyle name="Note 2 28 5 5" xfId="35621"/>
    <cellStyle name="Note 2 28 6" xfId="6195"/>
    <cellStyle name="Note 2 28 6 2" xfId="23630"/>
    <cellStyle name="Note 2 28 6 3" xfId="38082"/>
    <cellStyle name="Note 2 28 7" xfId="8636"/>
    <cellStyle name="Note 2 28 7 2" xfId="26071"/>
    <cellStyle name="Note 2 28 7 3" xfId="40523"/>
    <cellStyle name="Note 2 28 8" xfId="11056"/>
    <cellStyle name="Note 2 28 8 2" xfId="28491"/>
    <cellStyle name="Note 2 28 8 3" xfId="42943"/>
    <cellStyle name="Note 2 28 9" xfId="18063"/>
    <cellStyle name="Note 2 29" xfId="3416"/>
    <cellStyle name="Note 2 29 2" xfId="13190"/>
    <cellStyle name="Note 2 29 2 2" xfId="30625"/>
    <cellStyle name="Note 2 29 2 3" xfId="45077"/>
    <cellStyle name="Note 2 29 3" xfId="15651"/>
    <cellStyle name="Note 2 29 3 2" xfId="33086"/>
    <cellStyle name="Note 2 29 3 3" xfId="47538"/>
    <cellStyle name="Note 2 29 4" xfId="20852"/>
    <cellStyle name="Note 2 29 5" xfId="35304"/>
    <cellStyle name="Note 2 3" xfId="1226"/>
    <cellStyle name="Note 2 3 10" xfId="6199"/>
    <cellStyle name="Note 2 3 10 2" xfId="23634"/>
    <cellStyle name="Note 2 3 10 3" xfId="38086"/>
    <cellStyle name="Note 2 3 11" xfId="8640"/>
    <cellStyle name="Note 2 3 11 2" xfId="26075"/>
    <cellStyle name="Note 2 3 11 3" xfId="40527"/>
    <cellStyle name="Note 2 3 12" xfId="11060"/>
    <cellStyle name="Note 2 3 12 2" xfId="28495"/>
    <cellStyle name="Note 2 3 12 3" xfId="42947"/>
    <cellStyle name="Note 2 3 13" xfId="18067"/>
    <cellStyle name="Note 2 3 2" xfId="1227"/>
    <cellStyle name="Note 2 3 2 2" xfId="1228"/>
    <cellStyle name="Note 2 3 2 2 2" xfId="3739"/>
    <cellStyle name="Note 2 3 2 2 2 2" xfId="13433"/>
    <cellStyle name="Note 2 3 2 2 2 2 2" xfId="30868"/>
    <cellStyle name="Note 2 3 2 2 2 2 3" xfId="45320"/>
    <cellStyle name="Note 2 3 2 2 2 3" xfId="15894"/>
    <cellStyle name="Note 2 3 2 2 2 3 2" xfId="33329"/>
    <cellStyle name="Note 2 3 2 2 2 3 3" xfId="47781"/>
    <cellStyle name="Note 2 3 2 2 2 4" xfId="21175"/>
    <cellStyle name="Note 2 3 2 2 2 5" xfId="35627"/>
    <cellStyle name="Note 2 3 2 2 3" xfId="6201"/>
    <cellStyle name="Note 2 3 2 2 3 2" xfId="23636"/>
    <cellStyle name="Note 2 3 2 2 3 3" xfId="38088"/>
    <cellStyle name="Note 2 3 2 2 4" xfId="8642"/>
    <cellStyle name="Note 2 3 2 2 4 2" xfId="26077"/>
    <cellStyle name="Note 2 3 2 2 4 3" xfId="40529"/>
    <cellStyle name="Note 2 3 2 2 5" xfId="11062"/>
    <cellStyle name="Note 2 3 2 2 5 2" xfId="28497"/>
    <cellStyle name="Note 2 3 2 2 5 3" xfId="42949"/>
    <cellStyle name="Note 2 3 2 2 6" xfId="18069"/>
    <cellStyle name="Note 2 3 2 3" xfId="1229"/>
    <cellStyle name="Note 2 3 2 3 2" xfId="3740"/>
    <cellStyle name="Note 2 3 2 3 2 2" xfId="13434"/>
    <cellStyle name="Note 2 3 2 3 2 2 2" xfId="30869"/>
    <cellStyle name="Note 2 3 2 3 2 2 3" xfId="45321"/>
    <cellStyle name="Note 2 3 2 3 2 3" xfId="15895"/>
    <cellStyle name="Note 2 3 2 3 2 3 2" xfId="33330"/>
    <cellStyle name="Note 2 3 2 3 2 3 3" xfId="47782"/>
    <cellStyle name="Note 2 3 2 3 2 4" xfId="21176"/>
    <cellStyle name="Note 2 3 2 3 2 5" xfId="35628"/>
    <cellStyle name="Note 2 3 2 3 3" xfId="6202"/>
    <cellStyle name="Note 2 3 2 3 3 2" xfId="23637"/>
    <cellStyle name="Note 2 3 2 3 3 3" xfId="38089"/>
    <cellStyle name="Note 2 3 2 3 4" xfId="8643"/>
    <cellStyle name="Note 2 3 2 3 4 2" xfId="26078"/>
    <cellStyle name="Note 2 3 2 3 4 3" xfId="40530"/>
    <cellStyle name="Note 2 3 2 3 5" xfId="11063"/>
    <cellStyle name="Note 2 3 2 3 5 2" xfId="28498"/>
    <cellStyle name="Note 2 3 2 3 5 3" xfId="42950"/>
    <cellStyle name="Note 2 3 2 3 6" xfId="18070"/>
    <cellStyle name="Note 2 3 2 4" xfId="1230"/>
    <cellStyle name="Note 2 3 2 4 2" xfId="3741"/>
    <cellStyle name="Note 2 3 2 4 2 2" xfId="21177"/>
    <cellStyle name="Note 2 3 2 4 2 3" xfId="35629"/>
    <cellStyle name="Note 2 3 2 4 3" xfId="6203"/>
    <cellStyle name="Note 2 3 2 4 3 2" xfId="23638"/>
    <cellStyle name="Note 2 3 2 4 3 3" xfId="38090"/>
    <cellStyle name="Note 2 3 2 4 4" xfId="8644"/>
    <cellStyle name="Note 2 3 2 4 4 2" xfId="26079"/>
    <cellStyle name="Note 2 3 2 4 4 3" xfId="40531"/>
    <cellStyle name="Note 2 3 2 4 5" xfId="11064"/>
    <cellStyle name="Note 2 3 2 4 5 2" xfId="28499"/>
    <cellStyle name="Note 2 3 2 4 5 3" xfId="42951"/>
    <cellStyle name="Note 2 3 2 4 6" xfId="15087"/>
    <cellStyle name="Note 2 3 2 4 6 2" xfId="32522"/>
    <cellStyle name="Note 2 3 2 4 6 3" xfId="46974"/>
    <cellStyle name="Note 2 3 2 4 7" xfId="18071"/>
    <cellStyle name="Note 2 3 2 4 8" xfId="20249"/>
    <cellStyle name="Note 2 3 2 5" xfId="3738"/>
    <cellStyle name="Note 2 3 2 5 2" xfId="13432"/>
    <cellStyle name="Note 2 3 2 5 2 2" xfId="30867"/>
    <cellStyle name="Note 2 3 2 5 2 3" xfId="45319"/>
    <cellStyle name="Note 2 3 2 5 3" xfId="15893"/>
    <cellStyle name="Note 2 3 2 5 3 2" xfId="33328"/>
    <cellStyle name="Note 2 3 2 5 3 3" xfId="47780"/>
    <cellStyle name="Note 2 3 2 5 4" xfId="21174"/>
    <cellStyle name="Note 2 3 2 5 5" xfId="35626"/>
    <cellStyle name="Note 2 3 2 6" xfId="6200"/>
    <cellStyle name="Note 2 3 2 6 2" xfId="23635"/>
    <cellStyle name="Note 2 3 2 6 3" xfId="38087"/>
    <cellStyle name="Note 2 3 2 7" xfId="8641"/>
    <cellStyle name="Note 2 3 2 7 2" xfId="26076"/>
    <cellStyle name="Note 2 3 2 7 3" xfId="40528"/>
    <cellStyle name="Note 2 3 2 8" xfId="11061"/>
    <cellStyle name="Note 2 3 2 8 2" xfId="28496"/>
    <cellStyle name="Note 2 3 2 8 3" xfId="42948"/>
    <cellStyle name="Note 2 3 2 9" xfId="18068"/>
    <cellStyle name="Note 2 3 3" xfId="1231"/>
    <cellStyle name="Note 2 3 3 2" xfId="1232"/>
    <cellStyle name="Note 2 3 3 2 2" xfId="3743"/>
    <cellStyle name="Note 2 3 3 2 2 2" xfId="13436"/>
    <cellStyle name="Note 2 3 3 2 2 2 2" xfId="30871"/>
    <cellStyle name="Note 2 3 3 2 2 2 3" xfId="45323"/>
    <cellStyle name="Note 2 3 3 2 2 3" xfId="15897"/>
    <cellStyle name="Note 2 3 3 2 2 3 2" xfId="33332"/>
    <cellStyle name="Note 2 3 3 2 2 3 3" xfId="47784"/>
    <cellStyle name="Note 2 3 3 2 2 4" xfId="21179"/>
    <cellStyle name="Note 2 3 3 2 2 5" xfId="35631"/>
    <cellStyle name="Note 2 3 3 2 3" xfId="6205"/>
    <cellStyle name="Note 2 3 3 2 3 2" xfId="23640"/>
    <cellStyle name="Note 2 3 3 2 3 3" xfId="38092"/>
    <cellStyle name="Note 2 3 3 2 4" xfId="8646"/>
    <cellStyle name="Note 2 3 3 2 4 2" xfId="26081"/>
    <cellStyle name="Note 2 3 3 2 4 3" xfId="40533"/>
    <cellStyle name="Note 2 3 3 2 5" xfId="11066"/>
    <cellStyle name="Note 2 3 3 2 5 2" xfId="28501"/>
    <cellStyle name="Note 2 3 3 2 5 3" xfId="42953"/>
    <cellStyle name="Note 2 3 3 2 6" xfId="18073"/>
    <cellStyle name="Note 2 3 3 3" xfId="1233"/>
    <cellStyle name="Note 2 3 3 3 2" xfId="3744"/>
    <cellStyle name="Note 2 3 3 3 2 2" xfId="13437"/>
    <cellStyle name="Note 2 3 3 3 2 2 2" xfId="30872"/>
    <cellStyle name="Note 2 3 3 3 2 2 3" xfId="45324"/>
    <cellStyle name="Note 2 3 3 3 2 3" xfId="15898"/>
    <cellStyle name="Note 2 3 3 3 2 3 2" xfId="33333"/>
    <cellStyle name="Note 2 3 3 3 2 3 3" xfId="47785"/>
    <cellStyle name="Note 2 3 3 3 2 4" xfId="21180"/>
    <cellStyle name="Note 2 3 3 3 2 5" xfId="35632"/>
    <cellStyle name="Note 2 3 3 3 3" xfId="6206"/>
    <cellStyle name="Note 2 3 3 3 3 2" xfId="23641"/>
    <cellStyle name="Note 2 3 3 3 3 3" xfId="38093"/>
    <cellStyle name="Note 2 3 3 3 4" xfId="8647"/>
    <cellStyle name="Note 2 3 3 3 4 2" xfId="26082"/>
    <cellStyle name="Note 2 3 3 3 4 3" xfId="40534"/>
    <cellStyle name="Note 2 3 3 3 5" xfId="11067"/>
    <cellStyle name="Note 2 3 3 3 5 2" xfId="28502"/>
    <cellStyle name="Note 2 3 3 3 5 3" xfId="42954"/>
    <cellStyle name="Note 2 3 3 3 6" xfId="18074"/>
    <cellStyle name="Note 2 3 3 4" xfId="1234"/>
    <cellStyle name="Note 2 3 3 4 2" xfId="3745"/>
    <cellStyle name="Note 2 3 3 4 2 2" xfId="21181"/>
    <cellStyle name="Note 2 3 3 4 2 3" xfId="35633"/>
    <cellStyle name="Note 2 3 3 4 3" xfId="6207"/>
    <cellStyle name="Note 2 3 3 4 3 2" xfId="23642"/>
    <cellStyle name="Note 2 3 3 4 3 3" xfId="38094"/>
    <cellStyle name="Note 2 3 3 4 4" xfId="8648"/>
    <cellStyle name="Note 2 3 3 4 4 2" xfId="26083"/>
    <cellStyle name="Note 2 3 3 4 4 3" xfId="40535"/>
    <cellStyle name="Note 2 3 3 4 5" xfId="11068"/>
    <cellStyle name="Note 2 3 3 4 5 2" xfId="28503"/>
    <cellStyle name="Note 2 3 3 4 5 3" xfId="42955"/>
    <cellStyle name="Note 2 3 3 4 6" xfId="15088"/>
    <cellStyle name="Note 2 3 3 4 6 2" xfId="32523"/>
    <cellStyle name="Note 2 3 3 4 6 3" xfId="46975"/>
    <cellStyle name="Note 2 3 3 4 7" xfId="18075"/>
    <cellStyle name="Note 2 3 3 4 8" xfId="20250"/>
    <cellStyle name="Note 2 3 3 5" xfId="3742"/>
    <cellStyle name="Note 2 3 3 5 2" xfId="13435"/>
    <cellStyle name="Note 2 3 3 5 2 2" xfId="30870"/>
    <cellStyle name="Note 2 3 3 5 2 3" xfId="45322"/>
    <cellStyle name="Note 2 3 3 5 3" xfId="15896"/>
    <cellStyle name="Note 2 3 3 5 3 2" xfId="33331"/>
    <cellStyle name="Note 2 3 3 5 3 3" xfId="47783"/>
    <cellStyle name="Note 2 3 3 5 4" xfId="21178"/>
    <cellStyle name="Note 2 3 3 5 5" xfId="35630"/>
    <cellStyle name="Note 2 3 3 6" xfId="6204"/>
    <cellStyle name="Note 2 3 3 6 2" xfId="23639"/>
    <cellStyle name="Note 2 3 3 6 3" xfId="38091"/>
    <cellStyle name="Note 2 3 3 7" xfId="8645"/>
    <cellStyle name="Note 2 3 3 7 2" xfId="26080"/>
    <cellStyle name="Note 2 3 3 7 3" xfId="40532"/>
    <cellStyle name="Note 2 3 3 8" xfId="11065"/>
    <cellStyle name="Note 2 3 3 8 2" xfId="28500"/>
    <cellStyle name="Note 2 3 3 8 3" xfId="42952"/>
    <cellStyle name="Note 2 3 3 9" xfId="18072"/>
    <cellStyle name="Note 2 3 4" xfId="1235"/>
    <cellStyle name="Note 2 3 4 2" xfId="1236"/>
    <cellStyle name="Note 2 3 4 2 2" xfId="3747"/>
    <cellStyle name="Note 2 3 4 2 2 2" xfId="13439"/>
    <cellStyle name="Note 2 3 4 2 2 2 2" xfId="30874"/>
    <cellStyle name="Note 2 3 4 2 2 2 3" xfId="45326"/>
    <cellStyle name="Note 2 3 4 2 2 3" xfId="15900"/>
    <cellStyle name="Note 2 3 4 2 2 3 2" xfId="33335"/>
    <cellStyle name="Note 2 3 4 2 2 3 3" xfId="47787"/>
    <cellStyle name="Note 2 3 4 2 2 4" xfId="21183"/>
    <cellStyle name="Note 2 3 4 2 2 5" xfId="35635"/>
    <cellStyle name="Note 2 3 4 2 3" xfId="6209"/>
    <cellStyle name="Note 2 3 4 2 3 2" xfId="23644"/>
    <cellStyle name="Note 2 3 4 2 3 3" xfId="38096"/>
    <cellStyle name="Note 2 3 4 2 4" xfId="8650"/>
    <cellStyle name="Note 2 3 4 2 4 2" xfId="26085"/>
    <cellStyle name="Note 2 3 4 2 4 3" xfId="40537"/>
    <cellStyle name="Note 2 3 4 2 5" xfId="11070"/>
    <cellStyle name="Note 2 3 4 2 5 2" xfId="28505"/>
    <cellStyle name="Note 2 3 4 2 5 3" xfId="42957"/>
    <cellStyle name="Note 2 3 4 2 6" xfId="18077"/>
    <cellStyle name="Note 2 3 4 3" xfId="1237"/>
    <cellStyle name="Note 2 3 4 3 2" xfId="3748"/>
    <cellStyle name="Note 2 3 4 3 2 2" xfId="13440"/>
    <cellStyle name="Note 2 3 4 3 2 2 2" xfId="30875"/>
    <cellStyle name="Note 2 3 4 3 2 2 3" xfId="45327"/>
    <cellStyle name="Note 2 3 4 3 2 3" xfId="15901"/>
    <cellStyle name="Note 2 3 4 3 2 3 2" xfId="33336"/>
    <cellStyle name="Note 2 3 4 3 2 3 3" xfId="47788"/>
    <cellStyle name="Note 2 3 4 3 2 4" xfId="21184"/>
    <cellStyle name="Note 2 3 4 3 2 5" xfId="35636"/>
    <cellStyle name="Note 2 3 4 3 3" xfId="6210"/>
    <cellStyle name="Note 2 3 4 3 3 2" xfId="23645"/>
    <cellStyle name="Note 2 3 4 3 3 3" xfId="38097"/>
    <cellStyle name="Note 2 3 4 3 4" xfId="8651"/>
    <cellStyle name="Note 2 3 4 3 4 2" xfId="26086"/>
    <cellStyle name="Note 2 3 4 3 4 3" xfId="40538"/>
    <cellStyle name="Note 2 3 4 3 5" xfId="11071"/>
    <cellStyle name="Note 2 3 4 3 5 2" xfId="28506"/>
    <cellStyle name="Note 2 3 4 3 5 3" xfId="42958"/>
    <cellStyle name="Note 2 3 4 3 6" xfId="18078"/>
    <cellStyle name="Note 2 3 4 4" xfId="1238"/>
    <cellStyle name="Note 2 3 4 4 2" xfId="3749"/>
    <cellStyle name="Note 2 3 4 4 2 2" xfId="21185"/>
    <cellStyle name="Note 2 3 4 4 2 3" xfId="35637"/>
    <cellStyle name="Note 2 3 4 4 3" xfId="6211"/>
    <cellStyle name="Note 2 3 4 4 3 2" xfId="23646"/>
    <cellStyle name="Note 2 3 4 4 3 3" xfId="38098"/>
    <cellStyle name="Note 2 3 4 4 4" xfId="8652"/>
    <cellStyle name="Note 2 3 4 4 4 2" xfId="26087"/>
    <cellStyle name="Note 2 3 4 4 4 3" xfId="40539"/>
    <cellStyle name="Note 2 3 4 4 5" xfId="11072"/>
    <cellStyle name="Note 2 3 4 4 5 2" xfId="28507"/>
    <cellStyle name="Note 2 3 4 4 5 3" xfId="42959"/>
    <cellStyle name="Note 2 3 4 4 6" xfId="15089"/>
    <cellStyle name="Note 2 3 4 4 6 2" xfId="32524"/>
    <cellStyle name="Note 2 3 4 4 6 3" xfId="46976"/>
    <cellStyle name="Note 2 3 4 4 7" xfId="18079"/>
    <cellStyle name="Note 2 3 4 4 8" xfId="20251"/>
    <cellStyle name="Note 2 3 4 5" xfId="3746"/>
    <cellStyle name="Note 2 3 4 5 2" xfId="13438"/>
    <cellStyle name="Note 2 3 4 5 2 2" xfId="30873"/>
    <cellStyle name="Note 2 3 4 5 2 3" xfId="45325"/>
    <cellStyle name="Note 2 3 4 5 3" xfId="15899"/>
    <cellStyle name="Note 2 3 4 5 3 2" xfId="33334"/>
    <cellStyle name="Note 2 3 4 5 3 3" xfId="47786"/>
    <cellStyle name="Note 2 3 4 5 4" xfId="21182"/>
    <cellStyle name="Note 2 3 4 5 5" xfId="35634"/>
    <cellStyle name="Note 2 3 4 6" xfId="6208"/>
    <cellStyle name="Note 2 3 4 6 2" xfId="23643"/>
    <cellStyle name="Note 2 3 4 6 3" xfId="38095"/>
    <cellStyle name="Note 2 3 4 7" xfId="8649"/>
    <cellStyle name="Note 2 3 4 7 2" xfId="26084"/>
    <cellStyle name="Note 2 3 4 7 3" xfId="40536"/>
    <cellStyle name="Note 2 3 4 8" xfId="11069"/>
    <cellStyle name="Note 2 3 4 8 2" xfId="28504"/>
    <cellStyle name="Note 2 3 4 8 3" xfId="42956"/>
    <cellStyle name="Note 2 3 4 9" xfId="18076"/>
    <cellStyle name="Note 2 3 5" xfId="1239"/>
    <cellStyle name="Note 2 3 5 2" xfId="1240"/>
    <cellStyle name="Note 2 3 5 2 2" xfId="3751"/>
    <cellStyle name="Note 2 3 5 2 2 2" xfId="13442"/>
    <cellStyle name="Note 2 3 5 2 2 2 2" xfId="30877"/>
    <cellStyle name="Note 2 3 5 2 2 2 3" xfId="45329"/>
    <cellStyle name="Note 2 3 5 2 2 3" xfId="15903"/>
    <cellStyle name="Note 2 3 5 2 2 3 2" xfId="33338"/>
    <cellStyle name="Note 2 3 5 2 2 3 3" xfId="47790"/>
    <cellStyle name="Note 2 3 5 2 2 4" xfId="21187"/>
    <cellStyle name="Note 2 3 5 2 2 5" xfId="35639"/>
    <cellStyle name="Note 2 3 5 2 3" xfId="6213"/>
    <cellStyle name="Note 2 3 5 2 3 2" xfId="23648"/>
    <cellStyle name="Note 2 3 5 2 3 3" xfId="38100"/>
    <cellStyle name="Note 2 3 5 2 4" xfId="8654"/>
    <cellStyle name="Note 2 3 5 2 4 2" xfId="26089"/>
    <cellStyle name="Note 2 3 5 2 4 3" xfId="40541"/>
    <cellStyle name="Note 2 3 5 2 5" xfId="11074"/>
    <cellStyle name="Note 2 3 5 2 5 2" xfId="28509"/>
    <cellStyle name="Note 2 3 5 2 5 3" xfId="42961"/>
    <cellStyle name="Note 2 3 5 2 6" xfId="18081"/>
    <cellStyle name="Note 2 3 5 3" xfId="1241"/>
    <cellStyle name="Note 2 3 5 3 2" xfId="3752"/>
    <cellStyle name="Note 2 3 5 3 2 2" xfId="13443"/>
    <cellStyle name="Note 2 3 5 3 2 2 2" xfId="30878"/>
    <cellStyle name="Note 2 3 5 3 2 2 3" xfId="45330"/>
    <cellStyle name="Note 2 3 5 3 2 3" xfId="15904"/>
    <cellStyle name="Note 2 3 5 3 2 3 2" xfId="33339"/>
    <cellStyle name="Note 2 3 5 3 2 3 3" xfId="47791"/>
    <cellStyle name="Note 2 3 5 3 2 4" xfId="21188"/>
    <cellStyle name="Note 2 3 5 3 2 5" xfId="35640"/>
    <cellStyle name="Note 2 3 5 3 3" xfId="6214"/>
    <cellStyle name="Note 2 3 5 3 3 2" xfId="23649"/>
    <cellStyle name="Note 2 3 5 3 3 3" xfId="38101"/>
    <cellStyle name="Note 2 3 5 3 4" xfId="8655"/>
    <cellStyle name="Note 2 3 5 3 4 2" xfId="26090"/>
    <cellStyle name="Note 2 3 5 3 4 3" xfId="40542"/>
    <cellStyle name="Note 2 3 5 3 5" xfId="11075"/>
    <cellStyle name="Note 2 3 5 3 5 2" xfId="28510"/>
    <cellStyle name="Note 2 3 5 3 5 3" xfId="42962"/>
    <cellStyle name="Note 2 3 5 3 6" xfId="18082"/>
    <cellStyle name="Note 2 3 5 4" xfId="1242"/>
    <cellStyle name="Note 2 3 5 4 2" xfId="3753"/>
    <cellStyle name="Note 2 3 5 4 2 2" xfId="21189"/>
    <cellStyle name="Note 2 3 5 4 2 3" xfId="35641"/>
    <cellStyle name="Note 2 3 5 4 3" xfId="6215"/>
    <cellStyle name="Note 2 3 5 4 3 2" xfId="23650"/>
    <cellStyle name="Note 2 3 5 4 3 3" xfId="38102"/>
    <cellStyle name="Note 2 3 5 4 4" xfId="8656"/>
    <cellStyle name="Note 2 3 5 4 4 2" xfId="26091"/>
    <cellStyle name="Note 2 3 5 4 4 3" xfId="40543"/>
    <cellStyle name="Note 2 3 5 4 5" xfId="11076"/>
    <cellStyle name="Note 2 3 5 4 5 2" xfId="28511"/>
    <cellStyle name="Note 2 3 5 4 5 3" xfId="42963"/>
    <cellStyle name="Note 2 3 5 4 6" xfId="15090"/>
    <cellStyle name="Note 2 3 5 4 6 2" xfId="32525"/>
    <cellStyle name="Note 2 3 5 4 6 3" xfId="46977"/>
    <cellStyle name="Note 2 3 5 4 7" xfId="18083"/>
    <cellStyle name="Note 2 3 5 4 8" xfId="20252"/>
    <cellStyle name="Note 2 3 5 5" xfId="3750"/>
    <cellStyle name="Note 2 3 5 5 2" xfId="13441"/>
    <cellStyle name="Note 2 3 5 5 2 2" xfId="30876"/>
    <cellStyle name="Note 2 3 5 5 2 3" xfId="45328"/>
    <cellStyle name="Note 2 3 5 5 3" xfId="15902"/>
    <cellStyle name="Note 2 3 5 5 3 2" xfId="33337"/>
    <cellStyle name="Note 2 3 5 5 3 3" xfId="47789"/>
    <cellStyle name="Note 2 3 5 5 4" xfId="21186"/>
    <cellStyle name="Note 2 3 5 5 5" xfId="35638"/>
    <cellStyle name="Note 2 3 5 6" xfId="6212"/>
    <cellStyle name="Note 2 3 5 6 2" xfId="23647"/>
    <cellStyle name="Note 2 3 5 6 3" xfId="38099"/>
    <cellStyle name="Note 2 3 5 7" xfId="8653"/>
    <cellStyle name="Note 2 3 5 7 2" xfId="26088"/>
    <cellStyle name="Note 2 3 5 7 3" xfId="40540"/>
    <cellStyle name="Note 2 3 5 8" xfId="11073"/>
    <cellStyle name="Note 2 3 5 8 2" xfId="28508"/>
    <cellStyle name="Note 2 3 5 8 3" xfId="42960"/>
    <cellStyle name="Note 2 3 5 9" xfId="18080"/>
    <cellStyle name="Note 2 3 6" xfId="1243"/>
    <cellStyle name="Note 2 3 6 2" xfId="3754"/>
    <cellStyle name="Note 2 3 6 2 2" xfId="13444"/>
    <cellStyle name="Note 2 3 6 2 2 2" xfId="30879"/>
    <cellStyle name="Note 2 3 6 2 2 3" xfId="45331"/>
    <cellStyle name="Note 2 3 6 2 3" xfId="15905"/>
    <cellStyle name="Note 2 3 6 2 3 2" xfId="33340"/>
    <cellStyle name="Note 2 3 6 2 3 3" xfId="47792"/>
    <cellStyle name="Note 2 3 6 2 4" xfId="21190"/>
    <cellStyle name="Note 2 3 6 2 5" xfId="35642"/>
    <cellStyle name="Note 2 3 6 3" xfId="6216"/>
    <cellStyle name="Note 2 3 6 3 2" xfId="23651"/>
    <cellStyle name="Note 2 3 6 3 3" xfId="38103"/>
    <cellStyle name="Note 2 3 6 4" xfId="8657"/>
    <cellStyle name="Note 2 3 6 4 2" xfId="26092"/>
    <cellStyle name="Note 2 3 6 4 3" xfId="40544"/>
    <cellStyle name="Note 2 3 6 5" xfId="11077"/>
    <cellStyle name="Note 2 3 6 5 2" xfId="28512"/>
    <cellStyle name="Note 2 3 6 5 3" xfId="42964"/>
    <cellStyle name="Note 2 3 6 6" xfId="18084"/>
    <cellStyle name="Note 2 3 7" xfId="1244"/>
    <cellStyle name="Note 2 3 7 2" xfId="3755"/>
    <cellStyle name="Note 2 3 7 2 2" xfId="13445"/>
    <cellStyle name="Note 2 3 7 2 2 2" xfId="30880"/>
    <cellStyle name="Note 2 3 7 2 2 3" xfId="45332"/>
    <cellStyle name="Note 2 3 7 2 3" xfId="15906"/>
    <cellStyle name="Note 2 3 7 2 3 2" xfId="33341"/>
    <cellStyle name="Note 2 3 7 2 3 3" xfId="47793"/>
    <cellStyle name="Note 2 3 7 2 4" xfId="21191"/>
    <cellStyle name="Note 2 3 7 2 5" xfId="35643"/>
    <cellStyle name="Note 2 3 7 3" xfId="6217"/>
    <cellStyle name="Note 2 3 7 3 2" xfId="23652"/>
    <cellStyle name="Note 2 3 7 3 3" xfId="38104"/>
    <cellStyle name="Note 2 3 7 4" xfId="8658"/>
    <cellStyle name="Note 2 3 7 4 2" xfId="26093"/>
    <cellStyle name="Note 2 3 7 4 3" xfId="40545"/>
    <cellStyle name="Note 2 3 7 5" xfId="11078"/>
    <cellStyle name="Note 2 3 7 5 2" xfId="28513"/>
    <cellStyle name="Note 2 3 7 5 3" xfId="42965"/>
    <cellStyle name="Note 2 3 7 6" xfId="18085"/>
    <cellStyle name="Note 2 3 8" xfId="1245"/>
    <cellStyle name="Note 2 3 8 2" xfId="3756"/>
    <cellStyle name="Note 2 3 8 2 2" xfId="21192"/>
    <cellStyle name="Note 2 3 8 2 3" xfId="35644"/>
    <cellStyle name="Note 2 3 8 3" xfId="6218"/>
    <cellStyle name="Note 2 3 8 3 2" xfId="23653"/>
    <cellStyle name="Note 2 3 8 3 3" xfId="38105"/>
    <cellStyle name="Note 2 3 8 4" xfId="8659"/>
    <cellStyle name="Note 2 3 8 4 2" xfId="26094"/>
    <cellStyle name="Note 2 3 8 4 3" xfId="40546"/>
    <cellStyle name="Note 2 3 8 5" xfId="11079"/>
    <cellStyle name="Note 2 3 8 5 2" xfId="28514"/>
    <cellStyle name="Note 2 3 8 5 3" xfId="42966"/>
    <cellStyle name="Note 2 3 8 6" xfId="15091"/>
    <cellStyle name="Note 2 3 8 6 2" xfId="32526"/>
    <cellStyle name="Note 2 3 8 6 3" xfId="46978"/>
    <cellStyle name="Note 2 3 8 7" xfId="18086"/>
    <cellStyle name="Note 2 3 8 8" xfId="20253"/>
    <cellStyle name="Note 2 3 9" xfId="3737"/>
    <cellStyle name="Note 2 3 9 2" xfId="13431"/>
    <cellStyle name="Note 2 3 9 2 2" xfId="30866"/>
    <cellStyle name="Note 2 3 9 2 3" xfId="45318"/>
    <cellStyle name="Note 2 3 9 3" xfId="15892"/>
    <cellStyle name="Note 2 3 9 3 2" xfId="33327"/>
    <cellStyle name="Note 2 3 9 3 3" xfId="47779"/>
    <cellStyle name="Note 2 3 9 4" xfId="21173"/>
    <cellStyle name="Note 2 3 9 5" xfId="35625"/>
    <cellStyle name="Note 2 30" xfId="5878"/>
    <cellStyle name="Note 2 30 2" xfId="23313"/>
    <cellStyle name="Note 2 30 3" xfId="35204"/>
    <cellStyle name="Note 2 30 4" xfId="37765"/>
    <cellStyle name="Note 2 31" xfId="8319"/>
    <cellStyle name="Note 2 31 2" xfId="25754"/>
    <cellStyle name="Note 2 31 3" xfId="40206"/>
    <cellStyle name="Note 2 32" xfId="10739"/>
    <cellStyle name="Note 2 32 2" xfId="28174"/>
    <cellStyle name="Note 2 32 3" xfId="42626"/>
    <cellStyle name="Note 2 33" xfId="17746"/>
    <cellStyle name="Note 2 4" xfId="1246"/>
    <cellStyle name="Note 2 4 10" xfId="6219"/>
    <cellStyle name="Note 2 4 10 2" xfId="23654"/>
    <cellStyle name="Note 2 4 10 3" xfId="38106"/>
    <cellStyle name="Note 2 4 11" xfId="8660"/>
    <cellStyle name="Note 2 4 11 2" xfId="26095"/>
    <cellStyle name="Note 2 4 11 3" xfId="40547"/>
    <cellStyle name="Note 2 4 12" xfId="11080"/>
    <cellStyle name="Note 2 4 12 2" xfId="28515"/>
    <cellStyle name="Note 2 4 12 3" xfId="42967"/>
    <cellStyle name="Note 2 4 13" xfId="18087"/>
    <cellStyle name="Note 2 4 2" xfId="1247"/>
    <cellStyle name="Note 2 4 2 2" xfId="1248"/>
    <cellStyle name="Note 2 4 2 2 2" xfId="3759"/>
    <cellStyle name="Note 2 4 2 2 2 2" xfId="13448"/>
    <cellStyle name="Note 2 4 2 2 2 2 2" xfId="30883"/>
    <cellStyle name="Note 2 4 2 2 2 2 3" xfId="45335"/>
    <cellStyle name="Note 2 4 2 2 2 3" xfId="15909"/>
    <cellStyle name="Note 2 4 2 2 2 3 2" xfId="33344"/>
    <cellStyle name="Note 2 4 2 2 2 3 3" xfId="47796"/>
    <cellStyle name="Note 2 4 2 2 2 4" xfId="21195"/>
    <cellStyle name="Note 2 4 2 2 2 5" xfId="35647"/>
    <cellStyle name="Note 2 4 2 2 3" xfId="6221"/>
    <cellStyle name="Note 2 4 2 2 3 2" xfId="23656"/>
    <cellStyle name="Note 2 4 2 2 3 3" xfId="38108"/>
    <cellStyle name="Note 2 4 2 2 4" xfId="8662"/>
    <cellStyle name="Note 2 4 2 2 4 2" xfId="26097"/>
    <cellStyle name="Note 2 4 2 2 4 3" xfId="40549"/>
    <cellStyle name="Note 2 4 2 2 5" xfId="11082"/>
    <cellStyle name="Note 2 4 2 2 5 2" xfId="28517"/>
    <cellStyle name="Note 2 4 2 2 5 3" xfId="42969"/>
    <cellStyle name="Note 2 4 2 2 6" xfId="18089"/>
    <cellStyle name="Note 2 4 2 3" xfId="1249"/>
    <cellStyle name="Note 2 4 2 3 2" xfId="3760"/>
    <cellStyle name="Note 2 4 2 3 2 2" xfId="13449"/>
    <cellStyle name="Note 2 4 2 3 2 2 2" xfId="30884"/>
    <cellStyle name="Note 2 4 2 3 2 2 3" xfId="45336"/>
    <cellStyle name="Note 2 4 2 3 2 3" xfId="15910"/>
    <cellStyle name="Note 2 4 2 3 2 3 2" xfId="33345"/>
    <cellStyle name="Note 2 4 2 3 2 3 3" xfId="47797"/>
    <cellStyle name="Note 2 4 2 3 2 4" xfId="21196"/>
    <cellStyle name="Note 2 4 2 3 2 5" xfId="35648"/>
    <cellStyle name="Note 2 4 2 3 3" xfId="6222"/>
    <cellStyle name="Note 2 4 2 3 3 2" xfId="23657"/>
    <cellStyle name="Note 2 4 2 3 3 3" xfId="38109"/>
    <cellStyle name="Note 2 4 2 3 4" xfId="8663"/>
    <cellStyle name="Note 2 4 2 3 4 2" xfId="26098"/>
    <cellStyle name="Note 2 4 2 3 4 3" xfId="40550"/>
    <cellStyle name="Note 2 4 2 3 5" xfId="11083"/>
    <cellStyle name="Note 2 4 2 3 5 2" xfId="28518"/>
    <cellStyle name="Note 2 4 2 3 5 3" xfId="42970"/>
    <cellStyle name="Note 2 4 2 3 6" xfId="18090"/>
    <cellStyle name="Note 2 4 2 4" xfId="1250"/>
    <cellStyle name="Note 2 4 2 4 2" xfId="3761"/>
    <cellStyle name="Note 2 4 2 4 2 2" xfId="21197"/>
    <cellStyle name="Note 2 4 2 4 2 3" xfId="35649"/>
    <cellStyle name="Note 2 4 2 4 3" xfId="6223"/>
    <cellStyle name="Note 2 4 2 4 3 2" xfId="23658"/>
    <cellStyle name="Note 2 4 2 4 3 3" xfId="38110"/>
    <cellStyle name="Note 2 4 2 4 4" xfId="8664"/>
    <cellStyle name="Note 2 4 2 4 4 2" xfId="26099"/>
    <cellStyle name="Note 2 4 2 4 4 3" xfId="40551"/>
    <cellStyle name="Note 2 4 2 4 5" xfId="11084"/>
    <cellStyle name="Note 2 4 2 4 5 2" xfId="28519"/>
    <cellStyle name="Note 2 4 2 4 5 3" xfId="42971"/>
    <cellStyle name="Note 2 4 2 4 6" xfId="15092"/>
    <cellStyle name="Note 2 4 2 4 6 2" xfId="32527"/>
    <cellStyle name="Note 2 4 2 4 6 3" xfId="46979"/>
    <cellStyle name="Note 2 4 2 4 7" xfId="18091"/>
    <cellStyle name="Note 2 4 2 4 8" xfId="20254"/>
    <cellStyle name="Note 2 4 2 5" xfId="3758"/>
    <cellStyle name="Note 2 4 2 5 2" xfId="13447"/>
    <cellStyle name="Note 2 4 2 5 2 2" xfId="30882"/>
    <cellStyle name="Note 2 4 2 5 2 3" xfId="45334"/>
    <cellStyle name="Note 2 4 2 5 3" xfId="15908"/>
    <cellStyle name="Note 2 4 2 5 3 2" xfId="33343"/>
    <cellStyle name="Note 2 4 2 5 3 3" xfId="47795"/>
    <cellStyle name="Note 2 4 2 5 4" xfId="21194"/>
    <cellStyle name="Note 2 4 2 5 5" xfId="35646"/>
    <cellStyle name="Note 2 4 2 6" xfId="6220"/>
    <cellStyle name="Note 2 4 2 6 2" xfId="23655"/>
    <cellStyle name="Note 2 4 2 6 3" xfId="38107"/>
    <cellStyle name="Note 2 4 2 7" xfId="8661"/>
    <cellStyle name="Note 2 4 2 7 2" xfId="26096"/>
    <cellStyle name="Note 2 4 2 7 3" xfId="40548"/>
    <cellStyle name="Note 2 4 2 8" xfId="11081"/>
    <cellStyle name="Note 2 4 2 8 2" xfId="28516"/>
    <cellStyle name="Note 2 4 2 8 3" xfId="42968"/>
    <cellStyle name="Note 2 4 2 9" xfId="18088"/>
    <cellStyle name="Note 2 4 3" xfId="1251"/>
    <cellStyle name="Note 2 4 3 2" xfId="1252"/>
    <cellStyle name="Note 2 4 3 2 2" xfId="3763"/>
    <cellStyle name="Note 2 4 3 2 2 2" xfId="13451"/>
    <cellStyle name="Note 2 4 3 2 2 2 2" xfId="30886"/>
    <cellStyle name="Note 2 4 3 2 2 2 3" xfId="45338"/>
    <cellStyle name="Note 2 4 3 2 2 3" xfId="15912"/>
    <cellStyle name="Note 2 4 3 2 2 3 2" xfId="33347"/>
    <cellStyle name="Note 2 4 3 2 2 3 3" xfId="47799"/>
    <cellStyle name="Note 2 4 3 2 2 4" xfId="21199"/>
    <cellStyle name="Note 2 4 3 2 2 5" xfId="35651"/>
    <cellStyle name="Note 2 4 3 2 3" xfId="6225"/>
    <cellStyle name="Note 2 4 3 2 3 2" xfId="23660"/>
    <cellStyle name="Note 2 4 3 2 3 3" xfId="38112"/>
    <cellStyle name="Note 2 4 3 2 4" xfId="8666"/>
    <cellStyle name="Note 2 4 3 2 4 2" xfId="26101"/>
    <cellStyle name="Note 2 4 3 2 4 3" xfId="40553"/>
    <cellStyle name="Note 2 4 3 2 5" xfId="11086"/>
    <cellStyle name="Note 2 4 3 2 5 2" xfId="28521"/>
    <cellStyle name="Note 2 4 3 2 5 3" xfId="42973"/>
    <cellStyle name="Note 2 4 3 2 6" xfId="18093"/>
    <cellStyle name="Note 2 4 3 3" xfId="1253"/>
    <cellStyle name="Note 2 4 3 3 2" xfId="3764"/>
    <cellStyle name="Note 2 4 3 3 2 2" xfId="13452"/>
    <cellStyle name="Note 2 4 3 3 2 2 2" xfId="30887"/>
    <cellStyle name="Note 2 4 3 3 2 2 3" xfId="45339"/>
    <cellStyle name="Note 2 4 3 3 2 3" xfId="15913"/>
    <cellStyle name="Note 2 4 3 3 2 3 2" xfId="33348"/>
    <cellStyle name="Note 2 4 3 3 2 3 3" xfId="47800"/>
    <cellStyle name="Note 2 4 3 3 2 4" xfId="21200"/>
    <cellStyle name="Note 2 4 3 3 2 5" xfId="35652"/>
    <cellStyle name="Note 2 4 3 3 3" xfId="6226"/>
    <cellStyle name="Note 2 4 3 3 3 2" xfId="23661"/>
    <cellStyle name="Note 2 4 3 3 3 3" xfId="38113"/>
    <cellStyle name="Note 2 4 3 3 4" xfId="8667"/>
    <cellStyle name="Note 2 4 3 3 4 2" xfId="26102"/>
    <cellStyle name="Note 2 4 3 3 4 3" xfId="40554"/>
    <cellStyle name="Note 2 4 3 3 5" xfId="11087"/>
    <cellStyle name="Note 2 4 3 3 5 2" xfId="28522"/>
    <cellStyle name="Note 2 4 3 3 5 3" xfId="42974"/>
    <cellStyle name="Note 2 4 3 3 6" xfId="18094"/>
    <cellStyle name="Note 2 4 3 4" xfId="1254"/>
    <cellStyle name="Note 2 4 3 4 2" xfId="3765"/>
    <cellStyle name="Note 2 4 3 4 2 2" xfId="21201"/>
    <cellStyle name="Note 2 4 3 4 2 3" xfId="35653"/>
    <cellStyle name="Note 2 4 3 4 3" xfId="6227"/>
    <cellStyle name="Note 2 4 3 4 3 2" xfId="23662"/>
    <cellStyle name="Note 2 4 3 4 3 3" xfId="38114"/>
    <cellStyle name="Note 2 4 3 4 4" xfId="8668"/>
    <cellStyle name="Note 2 4 3 4 4 2" xfId="26103"/>
    <cellStyle name="Note 2 4 3 4 4 3" xfId="40555"/>
    <cellStyle name="Note 2 4 3 4 5" xfId="11088"/>
    <cellStyle name="Note 2 4 3 4 5 2" xfId="28523"/>
    <cellStyle name="Note 2 4 3 4 5 3" xfId="42975"/>
    <cellStyle name="Note 2 4 3 4 6" xfId="15093"/>
    <cellStyle name="Note 2 4 3 4 6 2" xfId="32528"/>
    <cellStyle name="Note 2 4 3 4 6 3" xfId="46980"/>
    <cellStyle name="Note 2 4 3 4 7" xfId="18095"/>
    <cellStyle name="Note 2 4 3 4 8" xfId="20255"/>
    <cellStyle name="Note 2 4 3 5" xfId="3762"/>
    <cellStyle name="Note 2 4 3 5 2" xfId="13450"/>
    <cellStyle name="Note 2 4 3 5 2 2" xfId="30885"/>
    <cellStyle name="Note 2 4 3 5 2 3" xfId="45337"/>
    <cellStyle name="Note 2 4 3 5 3" xfId="15911"/>
    <cellStyle name="Note 2 4 3 5 3 2" xfId="33346"/>
    <cellStyle name="Note 2 4 3 5 3 3" xfId="47798"/>
    <cellStyle name="Note 2 4 3 5 4" xfId="21198"/>
    <cellStyle name="Note 2 4 3 5 5" xfId="35650"/>
    <cellStyle name="Note 2 4 3 6" xfId="6224"/>
    <cellStyle name="Note 2 4 3 6 2" xfId="23659"/>
    <cellStyle name="Note 2 4 3 6 3" xfId="38111"/>
    <cellStyle name="Note 2 4 3 7" xfId="8665"/>
    <cellStyle name="Note 2 4 3 7 2" xfId="26100"/>
    <cellStyle name="Note 2 4 3 7 3" xfId="40552"/>
    <cellStyle name="Note 2 4 3 8" xfId="11085"/>
    <cellStyle name="Note 2 4 3 8 2" xfId="28520"/>
    <cellStyle name="Note 2 4 3 8 3" xfId="42972"/>
    <cellStyle name="Note 2 4 3 9" xfId="18092"/>
    <cellStyle name="Note 2 4 4" xfId="1255"/>
    <cellStyle name="Note 2 4 4 2" xfId="1256"/>
    <cellStyle name="Note 2 4 4 2 2" xfId="3767"/>
    <cellStyle name="Note 2 4 4 2 2 2" xfId="13454"/>
    <cellStyle name="Note 2 4 4 2 2 2 2" xfId="30889"/>
    <cellStyle name="Note 2 4 4 2 2 2 3" xfId="45341"/>
    <cellStyle name="Note 2 4 4 2 2 3" xfId="15915"/>
    <cellStyle name="Note 2 4 4 2 2 3 2" xfId="33350"/>
    <cellStyle name="Note 2 4 4 2 2 3 3" xfId="47802"/>
    <cellStyle name="Note 2 4 4 2 2 4" xfId="21203"/>
    <cellStyle name="Note 2 4 4 2 2 5" xfId="35655"/>
    <cellStyle name="Note 2 4 4 2 3" xfId="6229"/>
    <cellStyle name="Note 2 4 4 2 3 2" xfId="23664"/>
    <cellStyle name="Note 2 4 4 2 3 3" xfId="38116"/>
    <cellStyle name="Note 2 4 4 2 4" xfId="8670"/>
    <cellStyle name="Note 2 4 4 2 4 2" xfId="26105"/>
    <cellStyle name="Note 2 4 4 2 4 3" xfId="40557"/>
    <cellStyle name="Note 2 4 4 2 5" xfId="11090"/>
    <cellStyle name="Note 2 4 4 2 5 2" xfId="28525"/>
    <cellStyle name="Note 2 4 4 2 5 3" xfId="42977"/>
    <cellStyle name="Note 2 4 4 2 6" xfId="18097"/>
    <cellStyle name="Note 2 4 4 3" xfId="1257"/>
    <cellStyle name="Note 2 4 4 3 2" xfId="3768"/>
    <cellStyle name="Note 2 4 4 3 2 2" xfId="13455"/>
    <cellStyle name="Note 2 4 4 3 2 2 2" xfId="30890"/>
    <cellStyle name="Note 2 4 4 3 2 2 3" xfId="45342"/>
    <cellStyle name="Note 2 4 4 3 2 3" xfId="15916"/>
    <cellStyle name="Note 2 4 4 3 2 3 2" xfId="33351"/>
    <cellStyle name="Note 2 4 4 3 2 3 3" xfId="47803"/>
    <cellStyle name="Note 2 4 4 3 2 4" xfId="21204"/>
    <cellStyle name="Note 2 4 4 3 2 5" xfId="35656"/>
    <cellStyle name="Note 2 4 4 3 3" xfId="6230"/>
    <cellStyle name="Note 2 4 4 3 3 2" xfId="23665"/>
    <cellStyle name="Note 2 4 4 3 3 3" xfId="38117"/>
    <cellStyle name="Note 2 4 4 3 4" xfId="8671"/>
    <cellStyle name="Note 2 4 4 3 4 2" xfId="26106"/>
    <cellStyle name="Note 2 4 4 3 4 3" xfId="40558"/>
    <cellStyle name="Note 2 4 4 3 5" xfId="11091"/>
    <cellStyle name="Note 2 4 4 3 5 2" xfId="28526"/>
    <cellStyle name="Note 2 4 4 3 5 3" xfId="42978"/>
    <cellStyle name="Note 2 4 4 3 6" xfId="18098"/>
    <cellStyle name="Note 2 4 4 4" xfId="1258"/>
    <cellStyle name="Note 2 4 4 4 2" xfId="3769"/>
    <cellStyle name="Note 2 4 4 4 2 2" xfId="21205"/>
    <cellStyle name="Note 2 4 4 4 2 3" xfId="35657"/>
    <cellStyle name="Note 2 4 4 4 3" xfId="6231"/>
    <cellStyle name="Note 2 4 4 4 3 2" xfId="23666"/>
    <cellStyle name="Note 2 4 4 4 3 3" xfId="38118"/>
    <cellStyle name="Note 2 4 4 4 4" xfId="8672"/>
    <cellStyle name="Note 2 4 4 4 4 2" xfId="26107"/>
    <cellStyle name="Note 2 4 4 4 4 3" xfId="40559"/>
    <cellStyle name="Note 2 4 4 4 5" xfId="11092"/>
    <cellStyle name="Note 2 4 4 4 5 2" xfId="28527"/>
    <cellStyle name="Note 2 4 4 4 5 3" xfId="42979"/>
    <cellStyle name="Note 2 4 4 4 6" xfId="15094"/>
    <cellStyle name="Note 2 4 4 4 6 2" xfId="32529"/>
    <cellStyle name="Note 2 4 4 4 6 3" xfId="46981"/>
    <cellStyle name="Note 2 4 4 4 7" xfId="18099"/>
    <cellStyle name="Note 2 4 4 4 8" xfId="20256"/>
    <cellStyle name="Note 2 4 4 5" xfId="3766"/>
    <cellStyle name="Note 2 4 4 5 2" xfId="13453"/>
    <cellStyle name="Note 2 4 4 5 2 2" xfId="30888"/>
    <cellStyle name="Note 2 4 4 5 2 3" xfId="45340"/>
    <cellStyle name="Note 2 4 4 5 3" xfId="15914"/>
    <cellStyle name="Note 2 4 4 5 3 2" xfId="33349"/>
    <cellStyle name="Note 2 4 4 5 3 3" xfId="47801"/>
    <cellStyle name="Note 2 4 4 5 4" xfId="21202"/>
    <cellStyle name="Note 2 4 4 5 5" xfId="35654"/>
    <cellStyle name="Note 2 4 4 6" xfId="6228"/>
    <cellStyle name="Note 2 4 4 6 2" xfId="23663"/>
    <cellStyle name="Note 2 4 4 6 3" xfId="38115"/>
    <cellStyle name="Note 2 4 4 7" xfId="8669"/>
    <cellStyle name="Note 2 4 4 7 2" xfId="26104"/>
    <cellStyle name="Note 2 4 4 7 3" xfId="40556"/>
    <cellStyle name="Note 2 4 4 8" xfId="11089"/>
    <cellStyle name="Note 2 4 4 8 2" xfId="28524"/>
    <cellStyle name="Note 2 4 4 8 3" xfId="42976"/>
    <cellStyle name="Note 2 4 4 9" xfId="18096"/>
    <cellStyle name="Note 2 4 5" xfId="1259"/>
    <cellStyle name="Note 2 4 5 2" xfId="1260"/>
    <cellStyle name="Note 2 4 5 2 2" xfId="3771"/>
    <cellStyle name="Note 2 4 5 2 2 2" xfId="13457"/>
    <cellStyle name="Note 2 4 5 2 2 2 2" xfId="30892"/>
    <cellStyle name="Note 2 4 5 2 2 2 3" xfId="45344"/>
    <cellStyle name="Note 2 4 5 2 2 3" xfId="15918"/>
    <cellStyle name="Note 2 4 5 2 2 3 2" xfId="33353"/>
    <cellStyle name="Note 2 4 5 2 2 3 3" xfId="47805"/>
    <cellStyle name="Note 2 4 5 2 2 4" xfId="21207"/>
    <cellStyle name="Note 2 4 5 2 2 5" xfId="35659"/>
    <cellStyle name="Note 2 4 5 2 3" xfId="6233"/>
    <cellStyle name="Note 2 4 5 2 3 2" xfId="23668"/>
    <cellStyle name="Note 2 4 5 2 3 3" xfId="38120"/>
    <cellStyle name="Note 2 4 5 2 4" xfId="8674"/>
    <cellStyle name="Note 2 4 5 2 4 2" xfId="26109"/>
    <cellStyle name="Note 2 4 5 2 4 3" xfId="40561"/>
    <cellStyle name="Note 2 4 5 2 5" xfId="11094"/>
    <cellStyle name="Note 2 4 5 2 5 2" xfId="28529"/>
    <cellStyle name="Note 2 4 5 2 5 3" xfId="42981"/>
    <cellStyle name="Note 2 4 5 2 6" xfId="18101"/>
    <cellStyle name="Note 2 4 5 3" xfId="1261"/>
    <cellStyle name="Note 2 4 5 3 2" xfId="3772"/>
    <cellStyle name="Note 2 4 5 3 2 2" xfId="13458"/>
    <cellStyle name="Note 2 4 5 3 2 2 2" xfId="30893"/>
    <cellStyle name="Note 2 4 5 3 2 2 3" xfId="45345"/>
    <cellStyle name="Note 2 4 5 3 2 3" xfId="15919"/>
    <cellStyle name="Note 2 4 5 3 2 3 2" xfId="33354"/>
    <cellStyle name="Note 2 4 5 3 2 3 3" xfId="47806"/>
    <cellStyle name="Note 2 4 5 3 2 4" xfId="21208"/>
    <cellStyle name="Note 2 4 5 3 2 5" xfId="35660"/>
    <cellStyle name="Note 2 4 5 3 3" xfId="6234"/>
    <cellStyle name="Note 2 4 5 3 3 2" xfId="23669"/>
    <cellStyle name="Note 2 4 5 3 3 3" xfId="38121"/>
    <cellStyle name="Note 2 4 5 3 4" xfId="8675"/>
    <cellStyle name="Note 2 4 5 3 4 2" xfId="26110"/>
    <cellStyle name="Note 2 4 5 3 4 3" xfId="40562"/>
    <cellStyle name="Note 2 4 5 3 5" xfId="11095"/>
    <cellStyle name="Note 2 4 5 3 5 2" xfId="28530"/>
    <cellStyle name="Note 2 4 5 3 5 3" xfId="42982"/>
    <cellStyle name="Note 2 4 5 3 6" xfId="18102"/>
    <cellStyle name="Note 2 4 5 4" xfId="1262"/>
    <cellStyle name="Note 2 4 5 4 2" xfId="3773"/>
    <cellStyle name="Note 2 4 5 4 2 2" xfId="21209"/>
    <cellStyle name="Note 2 4 5 4 2 3" xfId="35661"/>
    <cellStyle name="Note 2 4 5 4 3" xfId="6235"/>
    <cellStyle name="Note 2 4 5 4 3 2" xfId="23670"/>
    <cellStyle name="Note 2 4 5 4 3 3" xfId="38122"/>
    <cellStyle name="Note 2 4 5 4 4" xfId="8676"/>
    <cellStyle name="Note 2 4 5 4 4 2" xfId="26111"/>
    <cellStyle name="Note 2 4 5 4 4 3" xfId="40563"/>
    <cellStyle name="Note 2 4 5 4 5" xfId="11096"/>
    <cellStyle name="Note 2 4 5 4 5 2" xfId="28531"/>
    <cellStyle name="Note 2 4 5 4 5 3" xfId="42983"/>
    <cellStyle name="Note 2 4 5 4 6" xfId="15095"/>
    <cellStyle name="Note 2 4 5 4 6 2" xfId="32530"/>
    <cellStyle name="Note 2 4 5 4 6 3" xfId="46982"/>
    <cellStyle name="Note 2 4 5 4 7" xfId="18103"/>
    <cellStyle name="Note 2 4 5 4 8" xfId="20257"/>
    <cellStyle name="Note 2 4 5 5" xfId="3770"/>
    <cellStyle name="Note 2 4 5 5 2" xfId="13456"/>
    <cellStyle name="Note 2 4 5 5 2 2" xfId="30891"/>
    <cellStyle name="Note 2 4 5 5 2 3" xfId="45343"/>
    <cellStyle name="Note 2 4 5 5 3" xfId="15917"/>
    <cellStyle name="Note 2 4 5 5 3 2" xfId="33352"/>
    <cellStyle name="Note 2 4 5 5 3 3" xfId="47804"/>
    <cellStyle name="Note 2 4 5 5 4" xfId="21206"/>
    <cellStyle name="Note 2 4 5 5 5" xfId="35658"/>
    <cellStyle name="Note 2 4 5 6" xfId="6232"/>
    <cellStyle name="Note 2 4 5 6 2" xfId="23667"/>
    <cellStyle name="Note 2 4 5 6 3" xfId="38119"/>
    <cellStyle name="Note 2 4 5 7" xfId="8673"/>
    <cellStyle name="Note 2 4 5 7 2" xfId="26108"/>
    <cellStyle name="Note 2 4 5 7 3" xfId="40560"/>
    <cellStyle name="Note 2 4 5 8" xfId="11093"/>
    <cellStyle name="Note 2 4 5 8 2" xfId="28528"/>
    <cellStyle name="Note 2 4 5 8 3" xfId="42980"/>
    <cellStyle name="Note 2 4 5 9" xfId="18100"/>
    <cellStyle name="Note 2 4 6" xfId="1263"/>
    <cellStyle name="Note 2 4 6 2" xfId="3774"/>
    <cellStyle name="Note 2 4 6 2 2" xfId="13459"/>
    <cellStyle name="Note 2 4 6 2 2 2" xfId="30894"/>
    <cellStyle name="Note 2 4 6 2 2 3" xfId="45346"/>
    <cellStyle name="Note 2 4 6 2 3" xfId="15920"/>
    <cellStyle name="Note 2 4 6 2 3 2" xfId="33355"/>
    <cellStyle name="Note 2 4 6 2 3 3" xfId="47807"/>
    <cellStyle name="Note 2 4 6 2 4" xfId="21210"/>
    <cellStyle name="Note 2 4 6 2 5" xfId="35662"/>
    <cellStyle name="Note 2 4 6 3" xfId="6236"/>
    <cellStyle name="Note 2 4 6 3 2" xfId="23671"/>
    <cellStyle name="Note 2 4 6 3 3" xfId="38123"/>
    <cellStyle name="Note 2 4 6 4" xfId="8677"/>
    <cellStyle name="Note 2 4 6 4 2" xfId="26112"/>
    <cellStyle name="Note 2 4 6 4 3" xfId="40564"/>
    <cellStyle name="Note 2 4 6 5" xfId="11097"/>
    <cellStyle name="Note 2 4 6 5 2" xfId="28532"/>
    <cellStyle name="Note 2 4 6 5 3" xfId="42984"/>
    <cellStyle name="Note 2 4 6 6" xfId="18104"/>
    <cellStyle name="Note 2 4 7" xfId="1264"/>
    <cellStyle name="Note 2 4 7 2" xfId="3775"/>
    <cellStyle name="Note 2 4 7 2 2" xfId="13460"/>
    <cellStyle name="Note 2 4 7 2 2 2" xfId="30895"/>
    <cellStyle name="Note 2 4 7 2 2 3" xfId="45347"/>
    <cellStyle name="Note 2 4 7 2 3" xfId="15921"/>
    <cellStyle name="Note 2 4 7 2 3 2" xfId="33356"/>
    <cellStyle name="Note 2 4 7 2 3 3" xfId="47808"/>
    <cellStyle name="Note 2 4 7 2 4" xfId="21211"/>
    <cellStyle name="Note 2 4 7 2 5" xfId="35663"/>
    <cellStyle name="Note 2 4 7 3" xfId="6237"/>
    <cellStyle name="Note 2 4 7 3 2" xfId="23672"/>
    <cellStyle name="Note 2 4 7 3 3" xfId="38124"/>
    <cellStyle name="Note 2 4 7 4" xfId="8678"/>
    <cellStyle name="Note 2 4 7 4 2" xfId="26113"/>
    <cellStyle name="Note 2 4 7 4 3" xfId="40565"/>
    <cellStyle name="Note 2 4 7 5" xfId="11098"/>
    <cellStyle name="Note 2 4 7 5 2" xfId="28533"/>
    <cellStyle name="Note 2 4 7 5 3" xfId="42985"/>
    <cellStyle name="Note 2 4 7 6" xfId="18105"/>
    <cellStyle name="Note 2 4 8" xfId="1265"/>
    <cellStyle name="Note 2 4 8 2" xfId="3776"/>
    <cellStyle name="Note 2 4 8 2 2" xfId="21212"/>
    <cellStyle name="Note 2 4 8 2 3" xfId="35664"/>
    <cellStyle name="Note 2 4 8 3" xfId="6238"/>
    <cellStyle name="Note 2 4 8 3 2" xfId="23673"/>
    <cellStyle name="Note 2 4 8 3 3" xfId="38125"/>
    <cellStyle name="Note 2 4 8 4" xfId="8679"/>
    <cellStyle name="Note 2 4 8 4 2" xfId="26114"/>
    <cellStyle name="Note 2 4 8 4 3" xfId="40566"/>
    <cellStyle name="Note 2 4 8 5" xfId="11099"/>
    <cellStyle name="Note 2 4 8 5 2" xfId="28534"/>
    <cellStyle name="Note 2 4 8 5 3" xfId="42986"/>
    <cellStyle name="Note 2 4 8 6" xfId="15096"/>
    <cellStyle name="Note 2 4 8 6 2" xfId="32531"/>
    <cellStyle name="Note 2 4 8 6 3" xfId="46983"/>
    <cellStyle name="Note 2 4 8 7" xfId="18106"/>
    <cellStyle name="Note 2 4 8 8" xfId="20258"/>
    <cellStyle name="Note 2 4 9" xfId="3757"/>
    <cellStyle name="Note 2 4 9 2" xfId="13446"/>
    <cellStyle name="Note 2 4 9 2 2" xfId="30881"/>
    <cellStyle name="Note 2 4 9 2 3" xfId="45333"/>
    <cellStyle name="Note 2 4 9 3" xfId="15907"/>
    <cellStyle name="Note 2 4 9 3 2" xfId="33342"/>
    <cellStyle name="Note 2 4 9 3 3" xfId="47794"/>
    <cellStyle name="Note 2 4 9 4" xfId="21193"/>
    <cellStyle name="Note 2 4 9 5" xfId="35645"/>
    <cellStyle name="Note 2 5" xfId="1266"/>
    <cellStyle name="Note 2 5 10" xfId="6239"/>
    <cellStyle name="Note 2 5 10 2" xfId="23674"/>
    <cellStyle name="Note 2 5 10 3" xfId="38126"/>
    <cellStyle name="Note 2 5 11" xfId="8680"/>
    <cellStyle name="Note 2 5 11 2" xfId="26115"/>
    <cellStyle name="Note 2 5 11 3" xfId="40567"/>
    <cellStyle name="Note 2 5 12" xfId="11100"/>
    <cellStyle name="Note 2 5 12 2" xfId="28535"/>
    <cellStyle name="Note 2 5 12 3" xfId="42987"/>
    <cellStyle name="Note 2 5 13" xfId="18107"/>
    <cellStyle name="Note 2 5 2" xfId="1267"/>
    <cellStyle name="Note 2 5 2 2" xfId="1268"/>
    <cellStyle name="Note 2 5 2 2 2" xfId="3779"/>
    <cellStyle name="Note 2 5 2 2 2 2" xfId="13463"/>
    <cellStyle name="Note 2 5 2 2 2 2 2" xfId="30898"/>
    <cellStyle name="Note 2 5 2 2 2 2 3" xfId="45350"/>
    <cellStyle name="Note 2 5 2 2 2 3" xfId="15924"/>
    <cellStyle name="Note 2 5 2 2 2 3 2" xfId="33359"/>
    <cellStyle name="Note 2 5 2 2 2 3 3" xfId="47811"/>
    <cellStyle name="Note 2 5 2 2 2 4" xfId="21215"/>
    <cellStyle name="Note 2 5 2 2 2 5" xfId="35667"/>
    <cellStyle name="Note 2 5 2 2 3" xfId="6241"/>
    <cellStyle name="Note 2 5 2 2 3 2" xfId="23676"/>
    <cellStyle name="Note 2 5 2 2 3 3" xfId="38128"/>
    <cellStyle name="Note 2 5 2 2 4" xfId="8682"/>
    <cellStyle name="Note 2 5 2 2 4 2" xfId="26117"/>
    <cellStyle name="Note 2 5 2 2 4 3" xfId="40569"/>
    <cellStyle name="Note 2 5 2 2 5" xfId="11102"/>
    <cellStyle name="Note 2 5 2 2 5 2" xfId="28537"/>
    <cellStyle name="Note 2 5 2 2 5 3" xfId="42989"/>
    <cellStyle name="Note 2 5 2 2 6" xfId="18109"/>
    <cellStyle name="Note 2 5 2 3" xfId="1269"/>
    <cellStyle name="Note 2 5 2 3 2" xfId="3780"/>
    <cellStyle name="Note 2 5 2 3 2 2" xfId="13464"/>
    <cellStyle name="Note 2 5 2 3 2 2 2" xfId="30899"/>
    <cellStyle name="Note 2 5 2 3 2 2 3" xfId="45351"/>
    <cellStyle name="Note 2 5 2 3 2 3" xfId="15925"/>
    <cellStyle name="Note 2 5 2 3 2 3 2" xfId="33360"/>
    <cellStyle name="Note 2 5 2 3 2 3 3" xfId="47812"/>
    <cellStyle name="Note 2 5 2 3 2 4" xfId="21216"/>
    <cellStyle name="Note 2 5 2 3 2 5" xfId="35668"/>
    <cellStyle name="Note 2 5 2 3 3" xfId="6242"/>
    <cellStyle name="Note 2 5 2 3 3 2" xfId="23677"/>
    <cellStyle name="Note 2 5 2 3 3 3" xfId="38129"/>
    <cellStyle name="Note 2 5 2 3 4" xfId="8683"/>
    <cellStyle name="Note 2 5 2 3 4 2" xfId="26118"/>
    <cellStyle name="Note 2 5 2 3 4 3" xfId="40570"/>
    <cellStyle name="Note 2 5 2 3 5" xfId="11103"/>
    <cellStyle name="Note 2 5 2 3 5 2" xfId="28538"/>
    <cellStyle name="Note 2 5 2 3 5 3" xfId="42990"/>
    <cellStyle name="Note 2 5 2 3 6" xfId="18110"/>
    <cellStyle name="Note 2 5 2 4" xfId="1270"/>
    <cellStyle name="Note 2 5 2 4 2" xfId="3781"/>
    <cellStyle name="Note 2 5 2 4 2 2" xfId="21217"/>
    <cellStyle name="Note 2 5 2 4 2 3" xfId="35669"/>
    <cellStyle name="Note 2 5 2 4 3" xfId="6243"/>
    <cellStyle name="Note 2 5 2 4 3 2" xfId="23678"/>
    <cellStyle name="Note 2 5 2 4 3 3" xfId="38130"/>
    <cellStyle name="Note 2 5 2 4 4" xfId="8684"/>
    <cellStyle name="Note 2 5 2 4 4 2" xfId="26119"/>
    <cellStyle name="Note 2 5 2 4 4 3" xfId="40571"/>
    <cellStyle name="Note 2 5 2 4 5" xfId="11104"/>
    <cellStyle name="Note 2 5 2 4 5 2" xfId="28539"/>
    <cellStyle name="Note 2 5 2 4 5 3" xfId="42991"/>
    <cellStyle name="Note 2 5 2 4 6" xfId="15097"/>
    <cellStyle name="Note 2 5 2 4 6 2" xfId="32532"/>
    <cellStyle name="Note 2 5 2 4 6 3" xfId="46984"/>
    <cellStyle name="Note 2 5 2 4 7" xfId="18111"/>
    <cellStyle name="Note 2 5 2 4 8" xfId="20259"/>
    <cellStyle name="Note 2 5 2 5" xfId="3778"/>
    <cellStyle name="Note 2 5 2 5 2" xfId="13462"/>
    <cellStyle name="Note 2 5 2 5 2 2" xfId="30897"/>
    <cellStyle name="Note 2 5 2 5 2 3" xfId="45349"/>
    <cellStyle name="Note 2 5 2 5 3" xfId="15923"/>
    <cellStyle name="Note 2 5 2 5 3 2" xfId="33358"/>
    <cellStyle name="Note 2 5 2 5 3 3" xfId="47810"/>
    <cellStyle name="Note 2 5 2 5 4" xfId="21214"/>
    <cellStyle name="Note 2 5 2 5 5" xfId="35666"/>
    <cellStyle name="Note 2 5 2 6" xfId="6240"/>
    <cellStyle name="Note 2 5 2 6 2" xfId="23675"/>
    <cellStyle name="Note 2 5 2 6 3" xfId="38127"/>
    <cellStyle name="Note 2 5 2 7" xfId="8681"/>
    <cellStyle name="Note 2 5 2 7 2" xfId="26116"/>
    <cellStyle name="Note 2 5 2 7 3" xfId="40568"/>
    <cellStyle name="Note 2 5 2 8" xfId="11101"/>
    <cellStyle name="Note 2 5 2 8 2" xfId="28536"/>
    <cellStyle name="Note 2 5 2 8 3" xfId="42988"/>
    <cellStyle name="Note 2 5 2 9" xfId="18108"/>
    <cellStyle name="Note 2 5 3" xfId="1271"/>
    <cellStyle name="Note 2 5 3 2" xfId="1272"/>
    <cellStyle name="Note 2 5 3 2 2" xfId="3783"/>
    <cellStyle name="Note 2 5 3 2 2 2" xfId="13466"/>
    <cellStyle name="Note 2 5 3 2 2 2 2" xfId="30901"/>
    <cellStyle name="Note 2 5 3 2 2 2 3" xfId="45353"/>
    <cellStyle name="Note 2 5 3 2 2 3" xfId="15927"/>
    <cellStyle name="Note 2 5 3 2 2 3 2" xfId="33362"/>
    <cellStyle name="Note 2 5 3 2 2 3 3" xfId="47814"/>
    <cellStyle name="Note 2 5 3 2 2 4" xfId="21219"/>
    <cellStyle name="Note 2 5 3 2 2 5" xfId="35671"/>
    <cellStyle name="Note 2 5 3 2 3" xfId="6245"/>
    <cellStyle name="Note 2 5 3 2 3 2" xfId="23680"/>
    <cellStyle name="Note 2 5 3 2 3 3" xfId="38132"/>
    <cellStyle name="Note 2 5 3 2 4" xfId="8686"/>
    <cellStyle name="Note 2 5 3 2 4 2" xfId="26121"/>
    <cellStyle name="Note 2 5 3 2 4 3" xfId="40573"/>
    <cellStyle name="Note 2 5 3 2 5" xfId="11106"/>
    <cellStyle name="Note 2 5 3 2 5 2" xfId="28541"/>
    <cellStyle name="Note 2 5 3 2 5 3" xfId="42993"/>
    <cellStyle name="Note 2 5 3 2 6" xfId="18113"/>
    <cellStyle name="Note 2 5 3 3" xfId="1273"/>
    <cellStyle name="Note 2 5 3 3 2" xfId="3784"/>
    <cellStyle name="Note 2 5 3 3 2 2" xfId="13467"/>
    <cellStyle name="Note 2 5 3 3 2 2 2" xfId="30902"/>
    <cellStyle name="Note 2 5 3 3 2 2 3" xfId="45354"/>
    <cellStyle name="Note 2 5 3 3 2 3" xfId="15928"/>
    <cellStyle name="Note 2 5 3 3 2 3 2" xfId="33363"/>
    <cellStyle name="Note 2 5 3 3 2 3 3" xfId="47815"/>
    <cellStyle name="Note 2 5 3 3 2 4" xfId="21220"/>
    <cellStyle name="Note 2 5 3 3 2 5" xfId="35672"/>
    <cellStyle name="Note 2 5 3 3 3" xfId="6246"/>
    <cellStyle name="Note 2 5 3 3 3 2" xfId="23681"/>
    <cellStyle name="Note 2 5 3 3 3 3" xfId="38133"/>
    <cellStyle name="Note 2 5 3 3 4" xfId="8687"/>
    <cellStyle name="Note 2 5 3 3 4 2" xfId="26122"/>
    <cellStyle name="Note 2 5 3 3 4 3" xfId="40574"/>
    <cellStyle name="Note 2 5 3 3 5" xfId="11107"/>
    <cellStyle name="Note 2 5 3 3 5 2" xfId="28542"/>
    <cellStyle name="Note 2 5 3 3 5 3" xfId="42994"/>
    <cellStyle name="Note 2 5 3 3 6" xfId="18114"/>
    <cellStyle name="Note 2 5 3 4" xfId="1274"/>
    <cellStyle name="Note 2 5 3 4 2" xfId="3785"/>
    <cellStyle name="Note 2 5 3 4 2 2" xfId="21221"/>
    <cellStyle name="Note 2 5 3 4 2 3" xfId="35673"/>
    <cellStyle name="Note 2 5 3 4 3" xfId="6247"/>
    <cellStyle name="Note 2 5 3 4 3 2" xfId="23682"/>
    <cellStyle name="Note 2 5 3 4 3 3" xfId="38134"/>
    <cellStyle name="Note 2 5 3 4 4" xfId="8688"/>
    <cellStyle name="Note 2 5 3 4 4 2" xfId="26123"/>
    <cellStyle name="Note 2 5 3 4 4 3" xfId="40575"/>
    <cellStyle name="Note 2 5 3 4 5" xfId="11108"/>
    <cellStyle name="Note 2 5 3 4 5 2" xfId="28543"/>
    <cellStyle name="Note 2 5 3 4 5 3" xfId="42995"/>
    <cellStyle name="Note 2 5 3 4 6" xfId="15098"/>
    <cellStyle name="Note 2 5 3 4 6 2" xfId="32533"/>
    <cellStyle name="Note 2 5 3 4 6 3" xfId="46985"/>
    <cellStyle name="Note 2 5 3 4 7" xfId="18115"/>
    <cellStyle name="Note 2 5 3 4 8" xfId="20260"/>
    <cellStyle name="Note 2 5 3 5" xfId="3782"/>
    <cellStyle name="Note 2 5 3 5 2" xfId="13465"/>
    <cellStyle name="Note 2 5 3 5 2 2" xfId="30900"/>
    <cellStyle name="Note 2 5 3 5 2 3" xfId="45352"/>
    <cellStyle name="Note 2 5 3 5 3" xfId="15926"/>
    <cellStyle name="Note 2 5 3 5 3 2" xfId="33361"/>
    <cellStyle name="Note 2 5 3 5 3 3" xfId="47813"/>
    <cellStyle name="Note 2 5 3 5 4" xfId="21218"/>
    <cellStyle name="Note 2 5 3 5 5" xfId="35670"/>
    <cellStyle name="Note 2 5 3 6" xfId="6244"/>
    <cellStyle name="Note 2 5 3 6 2" xfId="23679"/>
    <cellStyle name="Note 2 5 3 6 3" xfId="38131"/>
    <cellStyle name="Note 2 5 3 7" xfId="8685"/>
    <cellStyle name="Note 2 5 3 7 2" xfId="26120"/>
    <cellStyle name="Note 2 5 3 7 3" xfId="40572"/>
    <cellStyle name="Note 2 5 3 8" xfId="11105"/>
    <cellStyle name="Note 2 5 3 8 2" xfId="28540"/>
    <cellStyle name="Note 2 5 3 8 3" xfId="42992"/>
    <cellStyle name="Note 2 5 3 9" xfId="18112"/>
    <cellStyle name="Note 2 5 4" xfId="1275"/>
    <cellStyle name="Note 2 5 4 2" xfId="1276"/>
    <cellStyle name="Note 2 5 4 2 2" xfId="3787"/>
    <cellStyle name="Note 2 5 4 2 2 2" xfId="13469"/>
    <cellStyle name="Note 2 5 4 2 2 2 2" xfId="30904"/>
    <cellStyle name="Note 2 5 4 2 2 2 3" xfId="45356"/>
    <cellStyle name="Note 2 5 4 2 2 3" xfId="15930"/>
    <cellStyle name="Note 2 5 4 2 2 3 2" xfId="33365"/>
    <cellStyle name="Note 2 5 4 2 2 3 3" xfId="47817"/>
    <cellStyle name="Note 2 5 4 2 2 4" xfId="21223"/>
    <cellStyle name="Note 2 5 4 2 2 5" xfId="35675"/>
    <cellStyle name="Note 2 5 4 2 3" xfId="6249"/>
    <cellStyle name="Note 2 5 4 2 3 2" xfId="23684"/>
    <cellStyle name="Note 2 5 4 2 3 3" xfId="38136"/>
    <cellStyle name="Note 2 5 4 2 4" xfId="8690"/>
    <cellStyle name="Note 2 5 4 2 4 2" xfId="26125"/>
    <cellStyle name="Note 2 5 4 2 4 3" xfId="40577"/>
    <cellStyle name="Note 2 5 4 2 5" xfId="11110"/>
    <cellStyle name="Note 2 5 4 2 5 2" xfId="28545"/>
    <cellStyle name="Note 2 5 4 2 5 3" xfId="42997"/>
    <cellStyle name="Note 2 5 4 2 6" xfId="18117"/>
    <cellStyle name="Note 2 5 4 3" xfId="1277"/>
    <cellStyle name="Note 2 5 4 3 2" xfId="3788"/>
    <cellStyle name="Note 2 5 4 3 2 2" xfId="13470"/>
    <cellStyle name="Note 2 5 4 3 2 2 2" xfId="30905"/>
    <cellStyle name="Note 2 5 4 3 2 2 3" xfId="45357"/>
    <cellStyle name="Note 2 5 4 3 2 3" xfId="15931"/>
    <cellStyle name="Note 2 5 4 3 2 3 2" xfId="33366"/>
    <cellStyle name="Note 2 5 4 3 2 3 3" xfId="47818"/>
    <cellStyle name="Note 2 5 4 3 2 4" xfId="21224"/>
    <cellStyle name="Note 2 5 4 3 2 5" xfId="35676"/>
    <cellStyle name="Note 2 5 4 3 3" xfId="6250"/>
    <cellStyle name="Note 2 5 4 3 3 2" xfId="23685"/>
    <cellStyle name="Note 2 5 4 3 3 3" xfId="38137"/>
    <cellStyle name="Note 2 5 4 3 4" xfId="8691"/>
    <cellStyle name="Note 2 5 4 3 4 2" xfId="26126"/>
    <cellStyle name="Note 2 5 4 3 4 3" xfId="40578"/>
    <cellStyle name="Note 2 5 4 3 5" xfId="11111"/>
    <cellStyle name="Note 2 5 4 3 5 2" xfId="28546"/>
    <cellStyle name="Note 2 5 4 3 5 3" xfId="42998"/>
    <cellStyle name="Note 2 5 4 3 6" xfId="18118"/>
    <cellStyle name="Note 2 5 4 4" xfId="1278"/>
    <cellStyle name="Note 2 5 4 4 2" xfId="3789"/>
    <cellStyle name="Note 2 5 4 4 2 2" xfId="21225"/>
    <cellStyle name="Note 2 5 4 4 2 3" xfId="35677"/>
    <cellStyle name="Note 2 5 4 4 3" xfId="6251"/>
    <cellStyle name="Note 2 5 4 4 3 2" xfId="23686"/>
    <cellStyle name="Note 2 5 4 4 3 3" xfId="38138"/>
    <cellStyle name="Note 2 5 4 4 4" xfId="8692"/>
    <cellStyle name="Note 2 5 4 4 4 2" xfId="26127"/>
    <cellStyle name="Note 2 5 4 4 4 3" xfId="40579"/>
    <cellStyle name="Note 2 5 4 4 5" xfId="11112"/>
    <cellStyle name="Note 2 5 4 4 5 2" xfId="28547"/>
    <cellStyle name="Note 2 5 4 4 5 3" xfId="42999"/>
    <cellStyle name="Note 2 5 4 4 6" xfId="15099"/>
    <cellStyle name="Note 2 5 4 4 6 2" xfId="32534"/>
    <cellStyle name="Note 2 5 4 4 6 3" xfId="46986"/>
    <cellStyle name="Note 2 5 4 4 7" xfId="18119"/>
    <cellStyle name="Note 2 5 4 4 8" xfId="20261"/>
    <cellStyle name="Note 2 5 4 5" xfId="3786"/>
    <cellStyle name="Note 2 5 4 5 2" xfId="13468"/>
    <cellStyle name="Note 2 5 4 5 2 2" xfId="30903"/>
    <cellStyle name="Note 2 5 4 5 2 3" xfId="45355"/>
    <cellStyle name="Note 2 5 4 5 3" xfId="15929"/>
    <cellStyle name="Note 2 5 4 5 3 2" xfId="33364"/>
    <cellStyle name="Note 2 5 4 5 3 3" xfId="47816"/>
    <cellStyle name="Note 2 5 4 5 4" xfId="21222"/>
    <cellStyle name="Note 2 5 4 5 5" xfId="35674"/>
    <cellStyle name="Note 2 5 4 6" xfId="6248"/>
    <cellStyle name="Note 2 5 4 6 2" xfId="23683"/>
    <cellStyle name="Note 2 5 4 6 3" xfId="38135"/>
    <cellStyle name="Note 2 5 4 7" xfId="8689"/>
    <cellStyle name="Note 2 5 4 7 2" xfId="26124"/>
    <cellStyle name="Note 2 5 4 7 3" xfId="40576"/>
    <cellStyle name="Note 2 5 4 8" xfId="11109"/>
    <cellStyle name="Note 2 5 4 8 2" xfId="28544"/>
    <cellStyle name="Note 2 5 4 8 3" xfId="42996"/>
    <cellStyle name="Note 2 5 4 9" xfId="18116"/>
    <cellStyle name="Note 2 5 5" xfId="1279"/>
    <cellStyle name="Note 2 5 5 2" xfId="1280"/>
    <cellStyle name="Note 2 5 5 2 2" xfId="3791"/>
    <cellStyle name="Note 2 5 5 2 2 2" xfId="13472"/>
    <cellStyle name="Note 2 5 5 2 2 2 2" xfId="30907"/>
    <cellStyle name="Note 2 5 5 2 2 2 3" xfId="45359"/>
    <cellStyle name="Note 2 5 5 2 2 3" xfId="15933"/>
    <cellStyle name="Note 2 5 5 2 2 3 2" xfId="33368"/>
    <cellStyle name="Note 2 5 5 2 2 3 3" xfId="47820"/>
    <cellStyle name="Note 2 5 5 2 2 4" xfId="21227"/>
    <cellStyle name="Note 2 5 5 2 2 5" xfId="35679"/>
    <cellStyle name="Note 2 5 5 2 3" xfId="6253"/>
    <cellStyle name="Note 2 5 5 2 3 2" xfId="23688"/>
    <cellStyle name="Note 2 5 5 2 3 3" xfId="38140"/>
    <cellStyle name="Note 2 5 5 2 4" xfId="8694"/>
    <cellStyle name="Note 2 5 5 2 4 2" xfId="26129"/>
    <cellStyle name="Note 2 5 5 2 4 3" xfId="40581"/>
    <cellStyle name="Note 2 5 5 2 5" xfId="11114"/>
    <cellStyle name="Note 2 5 5 2 5 2" xfId="28549"/>
    <cellStyle name="Note 2 5 5 2 5 3" xfId="43001"/>
    <cellStyle name="Note 2 5 5 2 6" xfId="18121"/>
    <cellStyle name="Note 2 5 5 3" xfId="1281"/>
    <cellStyle name="Note 2 5 5 3 2" xfId="3792"/>
    <cellStyle name="Note 2 5 5 3 2 2" xfId="13473"/>
    <cellStyle name="Note 2 5 5 3 2 2 2" xfId="30908"/>
    <cellStyle name="Note 2 5 5 3 2 2 3" xfId="45360"/>
    <cellStyle name="Note 2 5 5 3 2 3" xfId="15934"/>
    <cellStyle name="Note 2 5 5 3 2 3 2" xfId="33369"/>
    <cellStyle name="Note 2 5 5 3 2 3 3" xfId="47821"/>
    <cellStyle name="Note 2 5 5 3 2 4" xfId="21228"/>
    <cellStyle name="Note 2 5 5 3 2 5" xfId="35680"/>
    <cellStyle name="Note 2 5 5 3 3" xfId="6254"/>
    <cellStyle name="Note 2 5 5 3 3 2" xfId="23689"/>
    <cellStyle name="Note 2 5 5 3 3 3" xfId="38141"/>
    <cellStyle name="Note 2 5 5 3 4" xfId="8695"/>
    <cellStyle name="Note 2 5 5 3 4 2" xfId="26130"/>
    <cellStyle name="Note 2 5 5 3 4 3" xfId="40582"/>
    <cellStyle name="Note 2 5 5 3 5" xfId="11115"/>
    <cellStyle name="Note 2 5 5 3 5 2" xfId="28550"/>
    <cellStyle name="Note 2 5 5 3 5 3" xfId="43002"/>
    <cellStyle name="Note 2 5 5 3 6" xfId="18122"/>
    <cellStyle name="Note 2 5 5 4" xfId="1282"/>
    <cellStyle name="Note 2 5 5 4 2" xfId="3793"/>
    <cellStyle name="Note 2 5 5 4 2 2" xfId="21229"/>
    <cellStyle name="Note 2 5 5 4 2 3" xfId="35681"/>
    <cellStyle name="Note 2 5 5 4 3" xfId="6255"/>
    <cellStyle name="Note 2 5 5 4 3 2" xfId="23690"/>
    <cellStyle name="Note 2 5 5 4 3 3" xfId="38142"/>
    <cellStyle name="Note 2 5 5 4 4" xfId="8696"/>
    <cellStyle name="Note 2 5 5 4 4 2" xfId="26131"/>
    <cellStyle name="Note 2 5 5 4 4 3" xfId="40583"/>
    <cellStyle name="Note 2 5 5 4 5" xfId="11116"/>
    <cellStyle name="Note 2 5 5 4 5 2" xfId="28551"/>
    <cellStyle name="Note 2 5 5 4 5 3" xfId="43003"/>
    <cellStyle name="Note 2 5 5 4 6" xfId="15100"/>
    <cellStyle name="Note 2 5 5 4 6 2" xfId="32535"/>
    <cellStyle name="Note 2 5 5 4 6 3" xfId="46987"/>
    <cellStyle name="Note 2 5 5 4 7" xfId="18123"/>
    <cellStyle name="Note 2 5 5 4 8" xfId="20262"/>
    <cellStyle name="Note 2 5 5 5" xfId="3790"/>
    <cellStyle name="Note 2 5 5 5 2" xfId="13471"/>
    <cellStyle name="Note 2 5 5 5 2 2" xfId="30906"/>
    <cellStyle name="Note 2 5 5 5 2 3" xfId="45358"/>
    <cellStyle name="Note 2 5 5 5 3" xfId="15932"/>
    <cellStyle name="Note 2 5 5 5 3 2" xfId="33367"/>
    <cellStyle name="Note 2 5 5 5 3 3" xfId="47819"/>
    <cellStyle name="Note 2 5 5 5 4" xfId="21226"/>
    <cellStyle name="Note 2 5 5 5 5" xfId="35678"/>
    <cellStyle name="Note 2 5 5 6" xfId="6252"/>
    <cellStyle name="Note 2 5 5 6 2" xfId="23687"/>
    <cellStyle name="Note 2 5 5 6 3" xfId="38139"/>
    <cellStyle name="Note 2 5 5 7" xfId="8693"/>
    <cellStyle name="Note 2 5 5 7 2" xfId="26128"/>
    <cellStyle name="Note 2 5 5 7 3" xfId="40580"/>
    <cellStyle name="Note 2 5 5 8" xfId="11113"/>
    <cellStyle name="Note 2 5 5 8 2" xfId="28548"/>
    <cellStyle name="Note 2 5 5 8 3" xfId="43000"/>
    <cellStyle name="Note 2 5 5 9" xfId="18120"/>
    <cellStyle name="Note 2 5 6" xfId="1283"/>
    <cellStyle name="Note 2 5 6 2" xfId="3794"/>
    <cellStyle name="Note 2 5 6 2 2" xfId="13474"/>
    <cellStyle name="Note 2 5 6 2 2 2" xfId="30909"/>
    <cellStyle name="Note 2 5 6 2 2 3" xfId="45361"/>
    <cellStyle name="Note 2 5 6 2 3" xfId="15935"/>
    <cellStyle name="Note 2 5 6 2 3 2" xfId="33370"/>
    <cellStyle name="Note 2 5 6 2 3 3" xfId="47822"/>
    <cellStyle name="Note 2 5 6 2 4" xfId="21230"/>
    <cellStyle name="Note 2 5 6 2 5" xfId="35682"/>
    <cellStyle name="Note 2 5 6 3" xfId="6256"/>
    <cellStyle name="Note 2 5 6 3 2" xfId="23691"/>
    <cellStyle name="Note 2 5 6 3 3" xfId="38143"/>
    <cellStyle name="Note 2 5 6 4" xfId="8697"/>
    <cellStyle name="Note 2 5 6 4 2" xfId="26132"/>
    <cellStyle name="Note 2 5 6 4 3" xfId="40584"/>
    <cellStyle name="Note 2 5 6 5" xfId="11117"/>
    <cellStyle name="Note 2 5 6 5 2" xfId="28552"/>
    <cellStyle name="Note 2 5 6 5 3" xfId="43004"/>
    <cellStyle name="Note 2 5 6 6" xfId="18124"/>
    <cellStyle name="Note 2 5 7" xfId="1284"/>
    <cellStyle name="Note 2 5 7 2" xfId="3795"/>
    <cellStyle name="Note 2 5 7 2 2" xfId="13475"/>
    <cellStyle name="Note 2 5 7 2 2 2" xfId="30910"/>
    <cellStyle name="Note 2 5 7 2 2 3" xfId="45362"/>
    <cellStyle name="Note 2 5 7 2 3" xfId="15936"/>
    <cellStyle name="Note 2 5 7 2 3 2" xfId="33371"/>
    <cellStyle name="Note 2 5 7 2 3 3" xfId="47823"/>
    <cellStyle name="Note 2 5 7 2 4" xfId="21231"/>
    <cellStyle name="Note 2 5 7 2 5" xfId="35683"/>
    <cellStyle name="Note 2 5 7 3" xfId="6257"/>
    <cellStyle name="Note 2 5 7 3 2" xfId="23692"/>
    <cellStyle name="Note 2 5 7 3 3" xfId="38144"/>
    <cellStyle name="Note 2 5 7 4" xfId="8698"/>
    <cellStyle name="Note 2 5 7 4 2" xfId="26133"/>
    <cellStyle name="Note 2 5 7 4 3" xfId="40585"/>
    <cellStyle name="Note 2 5 7 5" xfId="11118"/>
    <cellStyle name="Note 2 5 7 5 2" xfId="28553"/>
    <cellStyle name="Note 2 5 7 5 3" xfId="43005"/>
    <cellStyle name="Note 2 5 7 6" xfId="18125"/>
    <cellStyle name="Note 2 5 8" xfId="1285"/>
    <cellStyle name="Note 2 5 8 2" xfId="3796"/>
    <cellStyle name="Note 2 5 8 2 2" xfId="21232"/>
    <cellStyle name="Note 2 5 8 2 3" xfId="35684"/>
    <cellStyle name="Note 2 5 8 3" xfId="6258"/>
    <cellStyle name="Note 2 5 8 3 2" xfId="23693"/>
    <cellStyle name="Note 2 5 8 3 3" xfId="38145"/>
    <cellStyle name="Note 2 5 8 4" xfId="8699"/>
    <cellStyle name="Note 2 5 8 4 2" xfId="26134"/>
    <cellStyle name="Note 2 5 8 4 3" xfId="40586"/>
    <cellStyle name="Note 2 5 8 5" xfId="11119"/>
    <cellStyle name="Note 2 5 8 5 2" xfId="28554"/>
    <cellStyle name="Note 2 5 8 5 3" xfId="43006"/>
    <cellStyle name="Note 2 5 8 6" xfId="15101"/>
    <cellStyle name="Note 2 5 8 6 2" xfId="32536"/>
    <cellStyle name="Note 2 5 8 6 3" xfId="46988"/>
    <cellStyle name="Note 2 5 8 7" xfId="18126"/>
    <cellStyle name="Note 2 5 8 8" xfId="20263"/>
    <cellStyle name="Note 2 5 9" xfId="3777"/>
    <cellStyle name="Note 2 5 9 2" xfId="13461"/>
    <cellStyle name="Note 2 5 9 2 2" xfId="30896"/>
    <cellStyle name="Note 2 5 9 2 3" xfId="45348"/>
    <cellStyle name="Note 2 5 9 3" xfId="15922"/>
    <cellStyle name="Note 2 5 9 3 2" xfId="33357"/>
    <cellStyle name="Note 2 5 9 3 3" xfId="47809"/>
    <cellStyle name="Note 2 5 9 4" xfId="21213"/>
    <cellStyle name="Note 2 5 9 5" xfId="35665"/>
    <cellStyle name="Note 2 6" xfId="1286"/>
    <cellStyle name="Note 2 6 10" xfId="6259"/>
    <cellStyle name="Note 2 6 10 2" xfId="23694"/>
    <cellStyle name="Note 2 6 10 3" xfId="38146"/>
    <cellStyle name="Note 2 6 11" xfId="8700"/>
    <cellStyle name="Note 2 6 11 2" xfId="26135"/>
    <cellStyle name="Note 2 6 11 3" xfId="40587"/>
    <cellStyle name="Note 2 6 12" xfId="11120"/>
    <cellStyle name="Note 2 6 12 2" xfId="28555"/>
    <cellStyle name="Note 2 6 12 3" xfId="43007"/>
    <cellStyle name="Note 2 6 13" xfId="18127"/>
    <cellStyle name="Note 2 6 2" xfId="1287"/>
    <cellStyle name="Note 2 6 2 2" xfId="1288"/>
    <cellStyle name="Note 2 6 2 2 2" xfId="3799"/>
    <cellStyle name="Note 2 6 2 2 2 2" xfId="13478"/>
    <cellStyle name="Note 2 6 2 2 2 2 2" xfId="30913"/>
    <cellStyle name="Note 2 6 2 2 2 2 3" xfId="45365"/>
    <cellStyle name="Note 2 6 2 2 2 3" xfId="15939"/>
    <cellStyle name="Note 2 6 2 2 2 3 2" xfId="33374"/>
    <cellStyle name="Note 2 6 2 2 2 3 3" xfId="47826"/>
    <cellStyle name="Note 2 6 2 2 2 4" xfId="21235"/>
    <cellStyle name="Note 2 6 2 2 2 5" xfId="35687"/>
    <cellStyle name="Note 2 6 2 2 3" xfId="6261"/>
    <cellStyle name="Note 2 6 2 2 3 2" xfId="23696"/>
    <cellStyle name="Note 2 6 2 2 3 3" xfId="38148"/>
    <cellStyle name="Note 2 6 2 2 4" xfId="8702"/>
    <cellStyle name="Note 2 6 2 2 4 2" xfId="26137"/>
    <cellStyle name="Note 2 6 2 2 4 3" xfId="40589"/>
    <cellStyle name="Note 2 6 2 2 5" xfId="11122"/>
    <cellStyle name="Note 2 6 2 2 5 2" xfId="28557"/>
    <cellStyle name="Note 2 6 2 2 5 3" xfId="43009"/>
    <cellStyle name="Note 2 6 2 2 6" xfId="18129"/>
    <cellStyle name="Note 2 6 2 3" xfId="1289"/>
    <cellStyle name="Note 2 6 2 3 2" xfId="3800"/>
    <cellStyle name="Note 2 6 2 3 2 2" xfId="13479"/>
    <cellStyle name="Note 2 6 2 3 2 2 2" xfId="30914"/>
    <cellStyle name="Note 2 6 2 3 2 2 3" xfId="45366"/>
    <cellStyle name="Note 2 6 2 3 2 3" xfId="15940"/>
    <cellStyle name="Note 2 6 2 3 2 3 2" xfId="33375"/>
    <cellStyle name="Note 2 6 2 3 2 3 3" xfId="47827"/>
    <cellStyle name="Note 2 6 2 3 2 4" xfId="21236"/>
    <cellStyle name="Note 2 6 2 3 2 5" xfId="35688"/>
    <cellStyle name="Note 2 6 2 3 3" xfId="6262"/>
    <cellStyle name="Note 2 6 2 3 3 2" xfId="23697"/>
    <cellStyle name="Note 2 6 2 3 3 3" xfId="38149"/>
    <cellStyle name="Note 2 6 2 3 4" xfId="8703"/>
    <cellStyle name="Note 2 6 2 3 4 2" xfId="26138"/>
    <cellStyle name="Note 2 6 2 3 4 3" xfId="40590"/>
    <cellStyle name="Note 2 6 2 3 5" xfId="11123"/>
    <cellStyle name="Note 2 6 2 3 5 2" xfId="28558"/>
    <cellStyle name="Note 2 6 2 3 5 3" xfId="43010"/>
    <cellStyle name="Note 2 6 2 3 6" xfId="18130"/>
    <cellStyle name="Note 2 6 2 4" xfId="1290"/>
    <cellStyle name="Note 2 6 2 4 2" xfId="3801"/>
    <cellStyle name="Note 2 6 2 4 2 2" xfId="21237"/>
    <cellStyle name="Note 2 6 2 4 2 3" xfId="35689"/>
    <cellStyle name="Note 2 6 2 4 3" xfId="6263"/>
    <cellStyle name="Note 2 6 2 4 3 2" xfId="23698"/>
    <cellStyle name="Note 2 6 2 4 3 3" xfId="38150"/>
    <cellStyle name="Note 2 6 2 4 4" xfId="8704"/>
    <cellStyle name="Note 2 6 2 4 4 2" xfId="26139"/>
    <cellStyle name="Note 2 6 2 4 4 3" xfId="40591"/>
    <cellStyle name="Note 2 6 2 4 5" xfId="11124"/>
    <cellStyle name="Note 2 6 2 4 5 2" xfId="28559"/>
    <cellStyle name="Note 2 6 2 4 5 3" xfId="43011"/>
    <cellStyle name="Note 2 6 2 4 6" xfId="15102"/>
    <cellStyle name="Note 2 6 2 4 6 2" xfId="32537"/>
    <cellStyle name="Note 2 6 2 4 6 3" xfId="46989"/>
    <cellStyle name="Note 2 6 2 4 7" xfId="18131"/>
    <cellStyle name="Note 2 6 2 4 8" xfId="20264"/>
    <cellStyle name="Note 2 6 2 5" xfId="3798"/>
    <cellStyle name="Note 2 6 2 5 2" xfId="13477"/>
    <cellStyle name="Note 2 6 2 5 2 2" xfId="30912"/>
    <cellStyle name="Note 2 6 2 5 2 3" xfId="45364"/>
    <cellStyle name="Note 2 6 2 5 3" xfId="15938"/>
    <cellStyle name="Note 2 6 2 5 3 2" xfId="33373"/>
    <cellStyle name="Note 2 6 2 5 3 3" xfId="47825"/>
    <cellStyle name="Note 2 6 2 5 4" xfId="21234"/>
    <cellStyle name="Note 2 6 2 5 5" xfId="35686"/>
    <cellStyle name="Note 2 6 2 6" xfId="6260"/>
    <cellStyle name="Note 2 6 2 6 2" xfId="23695"/>
    <cellStyle name="Note 2 6 2 6 3" xfId="38147"/>
    <cellStyle name="Note 2 6 2 7" xfId="8701"/>
    <cellStyle name="Note 2 6 2 7 2" xfId="26136"/>
    <cellStyle name="Note 2 6 2 7 3" xfId="40588"/>
    <cellStyle name="Note 2 6 2 8" xfId="11121"/>
    <cellStyle name="Note 2 6 2 8 2" xfId="28556"/>
    <cellStyle name="Note 2 6 2 8 3" xfId="43008"/>
    <cellStyle name="Note 2 6 2 9" xfId="18128"/>
    <cellStyle name="Note 2 6 3" xfId="1291"/>
    <cellStyle name="Note 2 6 3 2" xfId="1292"/>
    <cellStyle name="Note 2 6 3 2 2" xfId="3803"/>
    <cellStyle name="Note 2 6 3 2 2 2" xfId="13481"/>
    <cellStyle name="Note 2 6 3 2 2 2 2" xfId="30916"/>
    <cellStyle name="Note 2 6 3 2 2 2 3" xfId="45368"/>
    <cellStyle name="Note 2 6 3 2 2 3" xfId="15942"/>
    <cellStyle name="Note 2 6 3 2 2 3 2" xfId="33377"/>
    <cellStyle name="Note 2 6 3 2 2 3 3" xfId="47829"/>
    <cellStyle name="Note 2 6 3 2 2 4" xfId="21239"/>
    <cellStyle name="Note 2 6 3 2 2 5" xfId="35691"/>
    <cellStyle name="Note 2 6 3 2 3" xfId="6265"/>
    <cellStyle name="Note 2 6 3 2 3 2" xfId="23700"/>
    <cellStyle name="Note 2 6 3 2 3 3" xfId="38152"/>
    <cellStyle name="Note 2 6 3 2 4" xfId="8706"/>
    <cellStyle name="Note 2 6 3 2 4 2" xfId="26141"/>
    <cellStyle name="Note 2 6 3 2 4 3" xfId="40593"/>
    <cellStyle name="Note 2 6 3 2 5" xfId="11126"/>
    <cellStyle name="Note 2 6 3 2 5 2" xfId="28561"/>
    <cellStyle name="Note 2 6 3 2 5 3" xfId="43013"/>
    <cellStyle name="Note 2 6 3 2 6" xfId="18133"/>
    <cellStyle name="Note 2 6 3 3" xfId="1293"/>
    <cellStyle name="Note 2 6 3 3 2" xfId="3804"/>
    <cellStyle name="Note 2 6 3 3 2 2" xfId="13482"/>
    <cellStyle name="Note 2 6 3 3 2 2 2" xfId="30917"/>
    <cellStyle name="Note 2 6 3 3 2 2 3" xfId="45369"/>
    <cellStyle name="Note 2 6 3 3 2 3" xfId="15943"/>
    <cellStyle name="Note 2 6 3 3 2 3 2" xfId="33378"/>
    <cellStyle name="Note 2 6 3 3 2 3 3" xfId="47830"/>
    <cellStyle name="Note 2 6 3 3 2 4" xfId="21240"/>
    <cellStyle name="Note 2 6 3 3 2 5" xfId="35692"/>
    <cellStyle name="Note 2 6 3 3 3" xfId="6266"/>
    <cellStyle name="Note 2 6 3 3 3 2" xfId="23701"/>
    <cellStyle name="Note 2 6 3 3 3 3" xfId="38153"/>
    <cellStyle name="Note 2 6 3 3 4" xfId="8707"/>
    <cellStyle name="Note 2 6 3 3 4 2" xfId="26142"/>
    <cellStyle name="Note 2 6 3 3 4 3" xfId="40594"/>
    <cellStyle name="Note 2 6 3 3 5" xfId="11127"/>
    <cellStyle name="Note 2 6 3 3 5 2" xfId="28562"/>
    <cellStyle name="Note 2 6 3 3 5 3" xfId="43014"/>
    <cellStyle name="Note 2 6 3 3 6" xfId="18134"/>
    <cellStyle name="Note 2 6 3 4" xfId="1294"/>
    <cellStyle name="Note 2 6 3 4 2" xfId="3805"/>
    <cellStyle name="Note 2 6 3 4 2 2" xfId="21241"/>
    <cellStyle name="Note 2 6 3 4 2 3" xfId="35693"/>
    <cellStyle name="Note 2 6 3 4 3" xfId="6267"/>
    <cellStyle name="Note 2 6 3 4 3 2" xfId="23702"/>
    <cellStyle name="Note 2 6 3 4 3 3" xfId="38154"/>
    <cellStyle name="Note 2 6 3 4 4" xfId="8708"/>
    <cellStyle name="Note 2 6 3 4 4 2" xfId="26143"/>
    <cellStyle name="Note 2 6 3 4 4 3" xfId="40595"/>
    <cellStyle name="Note 2 6 3 4 5" xfId="11128"/>
    <cellStyle name="Note 2 6 3 4 5 2" xfId="28563"/>
    <cellStyle name="Note 2 6 3 4 5 3" xfId="43015"/>
    <cellStyle name="Note 2 6 3 4 6" xfId="15103"/>
    <cellStyle name="Note 2 6 3 4 6 2" xfId="32538"/>
    <cellStyle name="Note 2 6 3 4 6 3" xfId="46990"/>
    <cellStyle name="Note 2 6 3 4 7" xfId="18135"/>
    <cellStyle name="Note 2 6 3 4 8" xfId="20265"/>
    <cellStyle name="Note 2 6 3 5" xfId="3802"/>
    <cellStyle name="Note 2 6 3 5 2" xfId="13480"/>
    <cellStyle name="Note 2 6 3 5 2 2" xfId="30915"/>
    <cellStyle name="Note 2 6 3 5 2 3" xfId="45367"/>
    <cellStyle name="Note 2 6 3 5 3" xfId="15941"/>
    <cellStyle name="Note 2 6 3 5 3 2" xfId="33376"/>
    <cellStyle name="Note 2 6 3 5 3 3" xfId="47828"/>
    <cellStyle name="Note 2 6 3 5 4" xfId="21238"/>
    <cellStyle name="Note 2 6 3 5 5" xfId="35690"/>
    <cellStyle name="Note 2 6 3 6" xfId="6264"/>
    <cellStyle name="Note 2 6 3 6 2" xfId="23699"/>
    <cellStyle name="Note 2 6 3 6 3" xfId="38151"/>
    <cellStyle name="Note 2 6 3 7" xfId="8705"/>
    <cellStyle name="Note 2 6 3 7 2" xfId="26140"/>
    <cellStyle name="Note 2 6 3 7 3" xfId="40592"/>
    <cellStyle name="Note 2 6 3 8" xfId="11125"/>
    <cellStyle name="Note 2 6 3 8 2" xfId="28560"/>
    <cellStyle name="Note 2 6 3 8 3" xfId="43012"/>
    <cellStyle name="Note 2 6 3 9" xfId="18132"/>
    <cellStyle name="Note 2 6 4" xfId="1295"/>
    <cellStyle name="Note 2 6 4 2" xfId="1296"/>
    <cellStyle name="Note 2 6 4 2 2" xfId="3807"/>
    <cellStyle name="Note 2 6 4 2 2 2" xfId="13484"/>
    <cellStyle name="Note 2 6 4 2 2 2 2" xfId="30919"/>
    <cellStyle name="Note 2 6 4 2 2 2 3" xfId="45371"/>
    <cellStyle name="Note 2 6 4 2 2 3" xfId="15945"/>
    <cellStyle name="Note 2 6 4 2 2 3 2" xfId="33380"/>
    <cellStyle name="Note 2 6 4 2 2 3 3" xfId="47832"/>
    <cellStyle name="Note 2 6 4 2 2 4" xfId="21243"/>
    <cellStyle name="Note 2 6 4 2 2 5" xfId="35695"/>
    <cellStyle name="Note 2 6 4 2 3" xfId="6269"/>
    <cellStyle name="Note 2 6 4 2 3 2" xfId="23704"/>
    <cellStyle name="Note 2 6 4 2 3 3" xfId="38156"/>
    <cellStyle name="Note 2 6 4 2 4" xfId="8710"/>
    <cellStyle name="Note 2 6 4 2 4 2" xfId="26145"/>
    <cellStyle name="Note 2 6 4 2 4 3" xfId="40597"/>
    <cellStyle name="Note 2 6 4 2 5" xfId="11130"/>
    <cellStyle name="Note 2 6 4 2 5 2" xfId="28565"/>
    <cellStyle name="Note 2 6 4 2 5 3" xfId="43017"/>
    <cellStyle name="Note 2 6 4 2 6" xfId="18137"/>
    <cellStyle name="Note 2 6 4 3" xfId="1297"/>
    <cellStyle name="Note 2 6 4 3 2" xfId="3808"/>
    <cellStyle name="Note 2 6 4 3 2 2" xfId="13485"/>
    <cellStyle name="Note 2 6 4 3 2 2 2" xfId="30920"/>
    <cellStyle name="Note 2 6 4 3 2 2 3" xfId="45372"/>
    <cellStyle name="Note 2 6 4 3 2 3" xfId="15946"/>
    <cellStyle name="Note 2 6 4 3 2 3 2" xfId="33381"/>
    <cellStyle name="Note 2 6 4 3 2 3 3" xfId="47833"/>
    <cellStyle name="Note 2 6 4 3 2 4" xfId="21244"/>
    <cellStyle name="Note 2 6 4 3 2 5" xfId="35696"/>
    <cellStyle name="Note 2 6 4 3 3" xfId="6270"/>
    <cellStyle name="Note 2 6 4 3 3 2" xfId="23705"/>
    <cellStyle name="Note 2 6 4 3 3 3" xfId="38157"/>
    <cellStyle name="Note 2 6 4 3 4" xfId="8711"/>
    <cellStyle name="Note 2 6 4 3 4 2" xfId="26146"/>
    <cellStyle name="Note 2 6 4 3 4 3" xfId="40598"/>
    <cellStyle name="Note 2 6 4 3 5" xfId="11131"/>
    <cellStyle name="Note 2 6 4 3 5 2" xfId="28566"/>
    <cellStyle name="Note 2 6 4 3 5 3" xfId="43018"/>
    <cellStyle name="Note 2 6 4 3 6" xfId="18138"/>
    <cellStyle name="Note 2 6 4 4" xfId="1298"/>
    <cellStyle name="Note 2 6 4 4 2" xfId="3809"/>
    <cellStyle name="Note 2 6 4 4 2 2" xfId="21245"/>
    <cellStyle name="Note 2 6 4 4 2 3" xfId="35697"/>
    <cellStyle name="Note 2 6 4 4 3" xfId="6271"/>
    <cellStyle name="Note 2 6 4 4 3 2" xfId="23706"/>
    <cellStyle name="Note 2 6 4 4 3 3" xfId="38158"/>
    <cellStyle name="Note 2 6 4 4 4" xfId="8712"/>
    <cellStyle name="Note 2 6 4 4 4 2" xfId="26147"/>
    <cellStyle name="Note 2 6 4 4 4 3" xfId="40599"/>
    <cellStyle name="Note 2 6 4 4 5" xfId="11132"/>
    <cellStyle name="Note 2 6 4 4 5 2" xfId="28567"/>
    <cellStyle name="Note 2 6 4 4 5 3" xfId="43019"/>
    <cellStyle name="Note 2 6 4 4 6" xfId="15104"/>
    <cellStyle name="Note 2 6 4 4 6 2" xfId="32539"/>
    <cellStyle name="Note 2 6 4 4 6 3" xfId="46991"/>
    <cellStyle name="Note 2 6 4 4 7" xfId="18139"/>
    <cellStyle name="Note 2 6 4 4 8" xfId="20266"/>
    <cellStyle name="Note 2 6 4 5" xfId="3806"/>
    <cellStyle name="Note 2 6 4 5 2" xfId="13483"/>
    <cellStyle name="Note 2 6 4 5 2 2" xfId="30918"/>
    <cellStyle name="Note 2 6 4 5 2 3" xfId="45370"/>
    <cellStyle name="Note 2 6 4 5 3" xfId="15944"/>
    <cellStyle name="Note 2 6 4 5 3 2" xfId="33379"/>
    <cellStyle name="Note 2 6 4 5 3 3" xfId="47831"/>
    <cellStyle name="Note 2 6 4 5 4" xfId="21242"/>
    <cellStyle name="Note 2 6 4 5 5" xfId="35694"/>
    <cellStyle name="Note 2 6 4 6" xfId="6268"/>
    <cellStyle name="Note 2 6 4 6 2" xfId="23703"/>
    <cellStyle name="Note 2 6 4 6 3" xfId="38155"/>
    <cellStyle name="Note 2 6 4 7" xfId="8709"/>
    <cellStyle name="Note 2 6 4 7 2" xfId="26144"/>
    <cellStyle name="Note 2 6 4 7 3" xfId="40596"/>
    <cellStyle name="Note 2 6 4 8" xfId="11129"/>
    <cellStyle name="Note 2 6 4 8 2" xfId="28564"/>
    <cellStyle name="Note 2 6 4 8 3" xfId="43016"/>
    <cellStyle name="Note 2 6 4 9" xfId="18136"/>
    <cellStyle name="Note 2 6 5" xfId="1299"/>
    <cellStyle name="Note 2 6 5 2" xfId="1300"/>
    <cellStyle name="Note 2 6 5 2 2" xfId="3811"/>
    <cellStyle name="Note 2 6 5 2 2 2" xfId="13487"/>
    <cellStyle name="Note 2 6 5 2 2 2 2" xfId="30922"/>
    <cellStyle name="Note 2 6 5 2 2 2 3" xfId="45374"/>
    <cellStyle name="Note 2 6 5 2 2 3" xfId="15948"/>
    <cellStyle name="Note 2 6 5 2 2 3 2" xfId="33383"/>
    <cellStyle name="Note 2 6 5 2 2 3 3" xfId="47835"/>
    <cellStyle name="Note 2 6 5 2 2 4" xfId="21247"/>
    <cellStyle name="Note 2 6 5 2 2 5" xfId="35699"/>
    <cellStyle name="Note 2 6 5 2 3" xfId="6273"/>
    <cellStyle name="Note 2 6 5 2 3 2" xfId="23708"/>
    <cellStyle name="Note 2 6 5 2 3 3" xfId="38160"/>
    <cellStyle name="Note 2 6 5 2 4" xfId="8714"/>
    <cellStyle name="Note 2 6 5 2 4 2" xfId="26149"/>
    <cellStyle name="Note 2 6 5 2 4 3" xfId="40601"/>
    <cellStyle name="Note 2 6 5 2 5" xfId="11134"/>
    <cellStyle name="Note 2 6 5 2 5 2" xfId="28569"/>
    <cellStyle name="Note 2 6 5 2 5 3" xfId="43021"/>
    <cellStyle name="Note 2 6 5 2 6" xfId="18141"/>
    <cellStyle name="Note 2 6 5 3" xfId="1301"/>
    <cellStyle name="Note 2 6 5 3 2" xfId="3812"/>
    <cellStyle name="Note 2 6 5 3 2 2" xfId="13488"/>
    <cellStyle name="Note 2 6 5 3 2 2 2" xfId="30923"/>
    <cellStyle name="Note 2 6 5 3 2 2 3" xfId="45375"/>
    <cellStyle name="Note 2 6 5 3 2 3" xfId="15949"/>
    <cellStyle name="Note 2 6 5 3 2 3 2" xfId="33384"/>
    <cellStyle name="Note 2 6 5 3 2 3 3" xfId="47836"/>
    <cellStyle name="Note 2 6 5 3 2 4" xfId="21248"/>
    <cellStyle name="Note 2 6 5 3 2 5" xfId="35700"/>
    <cellStyle name="Note 2 6 5 3 3" xfId="6274"/>
    <cellStyle name="Note 2 6 5 3 3 2" xfId="23709"/>
    <cellStyle name="Note 2 6 5 3 3 3" xfId="38161"/>
    <cellStyle name="Note 2 6 5 3 4" xfId="8715"/>
    <cellStyle name="Note 2 6 5 3 4 2" xfId="26150"/>
    <cellStyle name="Note 2 6 5 3 4 3" xfId="40602"/>
    <cellStyle name="Note 2 6 5 3 5" xfId="11135"/>
    <cellStyle name="Note 2 6 5 3 5 2" xfId="28570"/>
    <cellStyle name="Note 2 6 5 3 5 3" xfId="43022"/>
    <cellStyle name="Note 2 6 5 3 6" xfId="18142"/>
    <cellStyle name="Note 2 6 5 4" xfId="1302"/>
    <cellStyle name="Note 2 6 5 4 2" xfId="3813"/>
    <cellStyle name="Note 2 6 5 4 2 2" xfId="21249"/>
    <cellStyle name="Note 2 6 5 4 2 3" xfId="35701"/>
    <cellStyle name="Note 2 6 5 4 3" xfId="6275"/>
    <cellStyle name="Note 2 6 5 4 3 2" xfId="23710"/>
    <cellStyle name="Note 2 6 5 4 3 3" xfId="38162"/>
    <cellStyle name="Note 2 6 5 4 4" xfId="8716"/>
    <cellStyle name="Note 2 6 5 4 4 2" xfId="26151"/>
    <cellStyle name="Note 2 6 5 4 4 3" xfId="40603"/>
    <cellStyle name="Note 2 6 5 4 5" xfId="11136"/>
    <cellStyle name="Note 2 6 5 4 5 2" xfId="28571"/>
    <cellStyle name="Note 2 6 5 4 5 3" xfId="43023"/>
    <cellStyle name="Note 2 6 5 4 6" xfId="15105"/>
    <cellStyle name="Note 2 6 5 4 6 2" xfId="32540"/>
    <cellStyle name="Note 2 6 5 4 6 3" xfId="46992"/>
    <cellStyle name="Note 2 6 5 4 7" xfId="18143"/>
    <cellStyle name="Note 2 6 5 4 8" xfId="20267"/>
    <cellStyle name="Note 2 6 5 5" xfId="3810"/>
    <cellStyle name="Note 2 6 5 5 2" xfId="13486"/>
    <cellStyle name="Note 2 6 5 5 2 2" xfId="30921"/>
    <cellStyle name="Note 2 6 5 5 2 3" xfId="45373"/>
    <cellStyle name="Note 2 6 5 5 3" xfId="15947"/>
    <cellStyle name="Note 2 6 5 5 3 2" xfId="33382"/>
    <cellStyle name="Note 2 6 5 5 3 3" xfId="47834"/>
    <cellStyle name="Note 2 6 5 5 4" xfId="21246"/>
    <cellStyle name="Note 2 6 5 5 5" xfId="35698"/>
    <cellStyle name="Note 2 6 5 6" xfId="6272"/>
    <cellStyle name="Note 2 6 5 6 2" xfId="23707"/>
    <cellStyle name="Note 2 6 5 6 3" xfId="38159"/>
    <cellStyle name="Note 2 6 5 7" xfId="8713"/>
    <cellStyle name="Note 2 6 5 7 2" xfId="26148"/>
    <cellStyle name="Note 2 6 5 7 3" xfId="40600"/>
    <cellStyle name="Note 2 6 5 8" xfId="11133"/>
    <cellStyle name="Note 2 6 5 8 2" xfId="28568"/>
    <cellStyle name="Note 2 6 5 8 3" xfId="43020"/>
    <cellStyle name="Note 2 6 5 9" xfId="18140"/>
    <cellStyle name="Note 2 6 6" xfId="1303"/>
    <cellStyle name="Note 2 6 6 2" xfId="3814"/>
    <cellStyle name="Note 2 6 6 2 2" xfId="13489"/>
    <cellStyle name="Note 2 6 6 2 2 2" xfId="30924"/>
    <cellStyle name="Note 2 6 6 2 2 3" xfId="45376"/>
    <cellStyle name="Note 2 6 6 2 3" xfId="15950"/>
    <cellStyle name="Note 2 6 6 2 3 2" xfId="33385"/>
    <cellStyle name="Note 2 6 6 2 3 3" xfId="47837"/>
    <cellStyle name="Note 2 6 6 2 4" xfId="21250"/>
    <cellStyle name="Note 2 6 6 2 5" xfId="35702"/>
    <cellStyle name="Note 2 6 6 3" xfId="6276"/>
    <cellStyle name="Note 2 6 6 3 2" xfId="23711"/>
    <cellStyle name="Note 2 6 6 3 3" xfId="38163"/>
    <cellStyle name="Note 2 6 6 4" xfId="8717"/>
    <cellStyle name="Note 2 6 6 4 2" xfId="26152"/>
    <cellStyle name="Note 2 6 6 4 3" xfId="40604"/>
    <cellStyle name="Note 2 6 6 5" xfId="11137"/>
    <cellStyle name="Note 2 6 6 5 2" xfId="28572"/>
    <cellStyle name="Note 2 6 6 5 3" xfId="43024"/>
    <cellStyle name="Note 2 6 6 6" xfId="18144"/>
    <cellStyle name="Note 2 6 7" xfId="1304"/>
    <cellStyle name="Note 2 6 7 2" xfId="3815"/>
    <cellStyle name="Note 2 6 7 2 2" xfId="13490"/>
    <cellStyle name="Note 2 6 7 2 2 2" xfId="30925"/>
    <cellStyle name="Note 2 6 7 2 2 3" xfId="45377"/>
    <cellStyle name="Note 2 6 7 2 3" xfId="15951"/>
    <cellStyle name="Note 2 6 7 2 3 2" xfId="33386"/>
    <cellStyle name="Note 2 6 7 2 3 3" xfId="47838"/>
    <cellStyle name="Note 2 6 7 2 4" xfId="21251"/>
    <cellStyle name="Note 2 6 7 2 5" xfId="35703"/>
    <cellStyle name="Note 2 6 7 3" xfId="6277"/>
    <cellStyle name="Note 2 6 7 3 2" xfId="23712"/>
    <cellStyle name="Note 2 6 7 3 3" xfId="38164"/>
    <cellStyle name="Note 2 6 7 4" xfId="8718"/>
    <cellStyle name="Note 2 6 7 4 2" xfId="26153"/>
    <cellStyle name="Note 2 6 7 4 3" xfId="40605"/>
    <cellStyle name="Note 2 6 7 5" xfId="11138"/>
    <cellStyle name="Note 2 6 7 5 2" xfId="28573"/>
    <cellStyle name="Note 2 6 7 5 3" xfId="43025"/>
    <cellStyle name="Note 2 6 7 6" xfId="18145"/>
    <cellStyle name="Note 2 6 8" xfId="1305"/>
    <cellStyle name="Note 2 6 8 2" xfId="3816"/>
    <cellStyle name="Note 2 6 8 2 2" xfId="21252"/>
    <cellStyle name="Note 2 6 8 2 3" xfId="35704"/>
    <cellStyle name="Note 2 6 8 3" xfId="6278"/>
    <cellStyle name="Note 2 6 8 3 2" xfId="23713"/>
    <cellStyle name="Note 2 6 8 3 3" xfId="38165"/>
    <cellStyle name="Note 2 6 8 4" xfId="8719"/>
    <cellStyle name="Note 2 6 8 4 2" xfId="26154"/>
    <cellStyle name="Note 2 6 8 4 3" xfId="40606"/>
    <cellStyle name="Note 2 6 8 5" xfId="11139"/>
    <cellStyle name="Note 2 6 8 5 2" xfId="28574"/>
    <cellStyle name="Note 2 6 8 5 3" xfId="43026"/>
    <cellStyle name="Note 2 6 8 6" xfId="15106"/>
    <cellStyle name="Note 2 6 8 6 2" xfId="32541"/>
    <cellStyle name="Note 2 6 8 6 3" xfId="46993"/>
    <cellStyle name="Note 2 6 8 7" xfId="18146"/>
    <cellStyle name="Note 2 6 8 8" xfId="20268"/>
    <cellStyle name="Note 2 6 9" xfId="3797"/>
    <cellStyle name="Note 2 6 9 2" xfId="13476"/>
    <cellStyle name="Note 2 6 9 2 2" xfId="30911"/>
    <cellStyle name="Note 2 6 9 2 3" xfId="45363"/>
    <cellStyle name="Note 2 6 9 3" xfId="15937"/>
    <cellStyle name="Note 2 6 9 3 2" xfId="33372"/>
    <cellStyle name="Note 2 6 9 3 3" xfId="47824"/>
    <cellStyle name="Note 2 6 9 4" xfId="21233"/>
    <cellStyle name="Note 2 6 9 5" xfId="35685"/>
    <cellStyle name="Note 2 7" xfId="1306"/>
    <cellStyle name="Note 2 7 10" xfId="6279"/>
    <cellStyle name="Note 2 7 10 2" xfId="23714"/>
    <cellStyle name="Note 2 7 10 3" xfId="38166"/>
    <cellStyle name="Note 2 7 11" xfId="8720"/>
    <cellStyle name="Note 2 7 11 2" xfId="26155"/>
    <cellStyle name="Note 2 7 11 3" xfId="40607"/>
    <cellStyle name="Note 2 7 12" xfId="11140"/>
    <cellStyle name="Note 2 7 12 2" xfId="28575"/>
    <cellStyle name="Note 2 7 12 3" xfId="43027"/>
    <cellStyle name="Note 2 7 13" xfId="18147"/>
    <cellStyle name="Note 2 7 2" xfId="1307"/>
    <cellStyle name="Note 2 7 2 2" xfId="1308"/>
    <cellStyle name="Note 2 7 2 2 2" xfId="3819"/>
    <cellStyle name="Note 2 7 2 2 2 2" xfId="13493"/>
    <cellStyle name="Note 2 7 2 2 2 2 2" xfId="30928"/>
    <cellStyle name="Note 2 7 2 2 2 2 3" xfId="45380"/>
    <cellStyle name="Note 2 7 2 2 2 3" xfId="15954"/>
    <cellStyle name="Note 2 7 2 2 2 3 2" xfId="33389"/>
    <cellStyle name="Note 2 7 2 2 2 3 3" xfId="47841"/>
    <cellStyle name="Note 2 7 2 2 2 4" xfId="21255"/>
    <cellStyle name="Note 2 7 2 2 2 5" xfId="35707"/>
    <cellStyle name="Note 2 7 2 2 3" xfId="6281"/>
    <cellStyle name="Note 2 7 2 2 3 2" xfId="23716"/>
    <cellStyle name="Note 2 7 2 2 3 3" xfId="38168"/>
    <cellStyle name="Note 2 7 2 2 4" xfId="8722"/>
    <cellStyle name="Note 2 7 2 2 4 2" xfId="26157"/>
    <cellStyle name="Note 2 7 2 2 4 3" xfId="40609"/>
    <cellStyle name="Note 2 7 2 2 5" xfId="11142"/>
    <cellStyle name="Note 2 7 2 2 5 2" xfId="28577"/>
    <cellStyle name="Note 2 7 2 2 5 3" xfId="43029"/>
    <cellStyle name="Note 2 7 2 2 6" xfId="18149"/>
    <cellStyle name="Note 2 7 2 3" xfId="1309"/>
    <cellStyle name="Note 2 7 2 3 2" xfId="3820"/>
    <cellStyle name="Note 2 7 2 3 2 2" xfId="13494"/>
    <cellStyle name="Note 2 7 2 3 2 2 2" xfId="30929"/>
    <cellStyle name="Note 2 7 2 3 2 2 3" xfId="45381"/>
    <cellStyle name="Note 2 7 2 3 2 3" xfId="15955"/>
    <cellStyle name="Note 2 7 2 3 2 3 2" xfId="33390"/>
    <cellStyle name="Note 2 7 2 3 2 3 3" xfId="47842"/>
    <cellStyle name="Note 2 7 2 3 2 4" xfId="21256"/>
    <cellStyle name="Note 2 7 2 3 2 5" xfId="35708"/>
    <cellStyle name="Note 2 7 2 3 3" xfId="6282"/>
    <cellStyle name="Note 2 7 2 3 3 2" xfId="23717"/>
    <cellStyle name="Note 2 7 2 3 3 3" xfId="38169"/>
    <cellStyle name="Note 2 7 2 3 4" xfId="8723"/>
    <cellStyle name="Note 2 7 2 3 4 2" xfId="26158"/>
    <cellStyle name="Note 2 7 2 3 4 3" xfId="40610"/>
    <cellStyle name="Note 2 7 2 3 5" xfId="11143"/>
    <cellStyle name="Note 2 7 2 3 5 2" xfId="28578"/>
    <cellStyle name="Note 2 7 2 3 5 3" xfId="43030"/>
    <cellStyle name="Note 2 7 2 3 6" xfId="18150"/>
    <cellStyle name="Note 2 7 2 4" xfId="1310"/>
    <cellStyle name="Note 2 7 2 4 2" xfId="3821"/>
    <cellStyle name="Note 2 7 2 4 2 2" xfId="21257"/>
    <cellStyle name="Note 2 7 2 4 2 3" xfId="35709"/>
    <cellStyle name="Note 2 7 2 4 3" xfId="6283"/>
    <cellStyle name="Note 2 7 2 4 3 2" xfId="23718"/>
    <cellStyle name="Note 2 7 2 4 3 3" xfId="38170"/>
    <cellStyle name="Note 2 7 2 4 4" xfId="8724"/>
    <cellStyle name="Note 2 7 2 4 4 2" xfId="26159"/>
    <cellStyle name="Note 2 7 2 4 4 3" xfId="40611"/>
    <cellStyle name="Note 2 7 2 4 5" xfId="11144"/>
    <cellStyle name="Note 2 7 2 4 5 2" xfId="28579"/>
    <cellStyle name="Note 2 7 2 4 5 3" xfId="43031"/>
    <cellStyle name="Note 2 7 2 4 6" xfId="15107"/>
    <cellStyle name="Note 2 7 2 4 6 2" xfId="32542"/>
    <cellStyle name="Note 2 7 2 4 6 3" xfId="46994"/>
    <cellStyle name="Note 2 7 2 4 7" xfId="18151"/>
    <cellStyle name="Note 2 7 2 4 8" xfId="20269"/>
    <cellStyle name="Note 2 7 2 5" xfId="3818"/>
    <cellStyle name="Note 2 7 2 5 2" xfId="13492"/>
    <cellStyle name="Note 2 7 2 5 2 2" xfId="30927"/>
    <cellStyle name="Note 2 7 2 5 2 3" xfId="45379"/>
    <cellStyle name="Note 2 7 2 5 3" xfId="15953"/>
    <cellStyle name="Note 2 7 2 5 3 2" xfId="33388"/>
    <cellStyle name="Note 2 7 2 5 3 3" xfId="47840"/>
    <cellStyle name="Note 2 7 2 5 4" xfId="21254"/>
    <cellStyle name="Note 2 7 2 5 5" xfId="35706"/>
    <cellStyle name="Note 2 7 2 6" xfId="6280"/>
    <cellStyle name="Note 2 7 2 6 2" xfId="23715"/>
    <cellStyle name="Note 2 7 2 6 3" xfId="38167"/>
    <cellStyle name="Note 2 7 2 7" xfId="8721"/>
    <cellStyle name="Note 2 7 2 7 2" xfId="26156"/>
    <cellStyle name="Note 2 7 2 7 3" xfId="40608"/>
    <cellStyle name="Note 2 7 2 8" xfId="11141"/>
    <cellStyle name="Note 2 7 2 8 2" xfId="28576"/>
    <cellStyle name="Note 2 7 2 8 3" xfId="43028"/>
    <cellStyle name="Note 2 7 2 9" xfId="18148"/>
    <cellStyle name="Note 2 7 3" xfId="1311"/>
    <cellStyle name="Note 2 7 3 2" xfId="1312"/>
    <cellStyle name="Note 2 7 3 2 2" xfId="3823"/>
    <cellStyle name="Note 2 7 3 2 2 2" xfId="13496"/>
    <cellStyle name="Note 2 7 3 2 2 2 2" xfId="30931"/>
    <cellStyle name="Note 2 7 3 2 2 2 3" xfId="45383"/>
    <cellStyle name="Note 2 7 3 2 2 3" xfId="15957"/>
    <cellStyle name="Note 2 7 3 2 2 3 2" xfId="33392"/>
    <cellStyle name="Note 2 7 3 2 2 3 3" xfId="47844"/>
    <cellStyle name="Note 2 7 3 2 2 4" xfId="21259"/>
    <cellStyle name="Note 2 7 3 2 2 5" xfId="35711"/>
    <cellStyle name="Note 2 7 3 2 3" xfId="6285"/>
    <cellStyle name="Note 2 7 3 2 3 2" xfId="23720"/>
    <cellStyle name="Note 2 7 3 2 3 3" xfId="38172"/>
    <cellStyle name="Note 2 7 3 2 4" xfId="8726"/>
    <cellStyle name="Note 2 7 3 2 4 2" xfId="26161"/>
    <cellStyle name="Note 2 7 3 2 4 3" xfId="40613"/>
    <cellStyle name="Note 2 7 3 2 5" xfId="11146"/>
    <cellStyle name="Note 2 7 3 2 5 2" xfId="28581"/>
    <cellStyle name="Note 2 7 3 2 5 3" xfId="43033"/>
    <cellStyle name="Note 2 7 3 2 6" xfId="18153"/>
    <cellStyle name="Note 2 7 3 3" xfId="1313"/>
    <cellStyle name="Note 2 7 3 3 2" xfId="3824"/>
    <cellStyle name="Note 2 7 3 3 2 2" xfId="13497"/>
    <cellStyle name="Note 2 7 3 3 2 2 2" xfId="30932"/>
    <cellStyle name="Note 2 7 3 3 2 2 3" xfId="45384"/>
    <cellStyle name="Note 2 7 3 3 2 3" xfId="15958"/>
    <cellStyle name="Note 2 7 3 3 2 3 2" xfId="33393"/>
    <cellStyle name="Note 2 7 3 3 2 3 3" xfId="47845"/>
    <cellStyle name="Note 2 7 3 3 2 4" xfId="21260"/>
    <cellStyle name="Note 2 7 3 3 2 5" xfId="35712"/>
    <cellStyle name="Note 2 7 3 3 3" xfId="6286"/>
    <cellStyle name="Note 2 7 3 3 3 2" xfId="23721"/>
    <cellStyle name="Note 2 7 3 3 3 3" xfId="38173"/>
    <cellStyle name="Note 2 7 3 3 4" xfId="8727"/>
    <cellStyle name="Note 2 7 3 3 4 2" xfId="26162"/>
    <cellStyle name="Note 2 7 3 3 4 3" xfId="40614"/>
    <cellStyle name="Note 2 7 3 3 5" xfId="11147"/>
    <cellStyle name="Note 2 7 3 3 5 2" xfId="28582"/>
    <cellStyle name="Note 2 7 3 3 5 3" xfId="43034"/>
    <cellStyle name="Note 2 7 3 3 6" xfId="18154"/>
    <cellStyle name="Note 2 7 3 4" xfId="1314"/>
    <cellStyle name="Note 2 7 3 4 2" xfId="3825"/>
    <cellStyle name="Note 2 7 3 4 2 2" xfId="21261"/>
    <cellStyle name="Note 2 7 3 4 2 3" xfId="35713"/>
    <cellStyle name="Note 2 7 3 4 3" xfId="6287"/>
    <cellStyle name="Note 2 7 3 4 3 2" xfId="23722"/>
    <cellStyle name="Note 2 7 3 4 3 3" xfId="38174"/>
    <cellStyle name="Note 2 7 3 4 4" xfId="8728"/>
    <cellStyle name="Note 2 7 3 4 4 2" xfId="26163"/>
    <cellStyle name="Note 2 7 3 4 4 3" xfId="40615"/>
    <cellStyle name="Note 2 7 3 4 5" xfId="11148"/>
    <cellStyle name="Note 2 7 3 4 5 2" xfId="28583"/>
    <cellStyle name="Note 2 7 3 4 5 3" xfId="43035"/>
    <cellStyle name="Note 2 7 3 4 6" xfId="15108"/>
    <cellStyle name="Note 2 7 3 4 6 2" xfId="32543"/>
    <cellStyle name="Note 2 7 3 4 6 3" xfId="46995"/>
    <cellStyle name="Note 2 7 3 4 7" xfId="18155"/>
    <cellStyle name="Note 2 7 3 4 8" xfId="20270"/>
    <cellStyle name="Note 2 7 3 5" xfId="3822"/>
    <cellStyle name="Note 2 7 3 5 2" xfId="13495"/>
    <cellStyle name="Note 2 7 3 5 2 2" xfId="30930"/>
    <cellStyle name="Note 2 7 3 5 2 3" xfId="45382"/>
    <cellStyle name="Note 2 7 3 5 3" xfId="15956"/>
    <cellStyle name="Note 2 7 3 5 3 2" xfId="33391"/>
    <cellStyle name="Note 2 7 3 5 3 3" xfId="47843"/>
    <cellStyle name="Note 2 7 3 5 4" xfId="21258"/>
    <cellStyle name="Note 2 7 3 5 5" xfId="35710"/>
    <cellStyle name="Note 2 7 3 6" xfId="6284"/>
    <cellStyle name="Note 2 7 3 6 2" xfId="23719"/>
    <cellStyle name="Note 2 7 3 6 3" xfId="38171"/>
    <cellStyle name="Note 2 7 3 7" xfId="8725"/>
    <cellStyle name="Note 2 7 3 7 2" xfId="26160"/>
    <cellStyle name="Note 2 7 3 7 3" xfId="40612"/>
    <cellStyle name="Note 2 7 3 8" xfId="11145"/>
    <cellStyle name="Note 2 7 3 8 2" xfId="28580"/>
    <cellStyle name="Note 2 7 3 8 3" xfId="43032"/>
    <cellStyle name="Note 2 7 3 9" xfId="18152"/>
    <cellStyle name="Note 2 7 4" xfId="1315"/>
    <cellStyle name="Note 2 7 4 2" xfId="1316"/>
    <cellStyle name="Note 2 7 4 2 2" xfId="3827"/>
    <cellStyle name="Note 2 7 4 2 2 2" xfId="13499"/>
    <cellStyle name="Note 2 7 4 2 2 2 2" xfId="30934"/>
    <cellStyle name="Note 2 7 4 2 2 2 3" xfId="45386"/>
    <cellStyle name="Note 2 7 4 2 2 3" xfId="15960"/>
    <cellStyle name="Note 2 7 4 2 2 3 2" xfId="33395"/>
    <cellStyle name="Note 2 7 4 2 2 3 3" xfId="47847"/>
    <cellStyle name="Note 2 7 4 2 2 4" xfId="21263"/>
    <cellStyle name="Note 2 7 4 2 2 5" xfId="35715"/>
    <cellStyle name="Note 2 7 4 2 3" xfId="6289"/>
    <cellStyle name="Note 2 7 4 2 3 2" xfId="23724"/>
    <cellStyle name="Note 2 7 4 2 3 3" xfId="38176"/>
    <cellStyle name="Note 2 7 4 2 4" xfId="8730"/>
    <cellStyle name="Note 2 7 4 2 4 2" xfId="26165"/>
    <cellStyle name="Note 2 7 4 2 4 3" xfId="40617"/>
    <cellStyle name="Note 2 7 4 2 5" xfId="11150"/>
    <cellStyle name="Note 2 7 4 2 5 2" xfId="28585"/>
    <cellStyle name="Note 2 7 4 2 5 3" xfId="43037"/>
    <cellStyle name="Note 2 7 4 2 6" xfId="18157"/>
    <cellStyle name="Note 2 7 4 3" xfId="1317"/>
    <cellStyle name="Note 2 7 4 3 2" xfId="3828"/>
    <cellStyle name="Note 2 7 4 3 2 2" xfId="13500"/>
    <cellStyle name="Note 2 7 4 3 2 2 2" xfId="30935"/>
    <cellStyle name="Note 2 7 4 3 2 2 3" xfId="45387"/>
    <cellStyle name="Note 2 7 4 3 2 3" xfId="15961"/>
    <cellStyle name="Note 2 7 4 3 2 3 2" xfId="33396"/>
    <cellStyle name="Note 2 7 4 3 2 3 3" xfId="47848"/>
    <cellStyle name="Note 2 7 4 3 2 4" xfId="21264"/>
    <cellStyle name="Note 2 7 4 3 2 5" xfId="35716"/>
    <cellStyle name="Note 2 7 4 3 3" xfId="6290"/>
    <cellStyle name="Note 2 7 4 3 3 2" xfId="23725"/>
    <cellStyle name="Note 2 7 4 3 3 3" xfId="38177"/>
    <cellStyle name="Note 2 7 4 3 4" xfId="8731"/>
    <cellStyle name="Note 2 7 4 3 4 2" xfId="26166"/>
    <cellStyle name="Note 2 7 4 3 4 3" xfId="40618"/>
    <cellStyle name="Note 2 7 4 3 5" xfId="11151"/>
    <cellStyle name="Note 2 7 4 3 5 2" xfId="28586"/>
    <cellStyle name="Note 2 7 4 3 5 3" xfId="43038"/>
    <cellStyle name="Note 2 7 4 3 6" xfId="18158"/>
    <cellStyle name="Note 2 7 4 4" xfId="1318"/>
    <cellStyle name="Note 2 7 4 4 2" xfId="3829"/>
    <cellStyle name="Note 2 7 4 4 2 2" xfId="21265"/>
    <cellStyle name="Note 2 7 4 4 2 3" xfId="35717"/>
    <cellStyle name="Note 2 7 4 4 3" xfId="6291"/>
    <cellStyle name="Note 2 7 4 4 3 2" xfId="23726"/>
    <cellStyle name="Note 2 7 4 4 3 3" xfId="38178"/>
    <cellStyle name="Note 2 7 4 4 4" xfId="8732"/>
    <cellStyle name="Note 2 7 4 4 4 2" xfId="26167"/>
    <cellStyle name="Note 2 7 4 4 4 3" xfId="40619"/>
    <cellStyle name="Note 2 7 4 4 5" xfId="11152"/>
    <cellStyle name="Note 2 7 4 4 5 2" xfId="28587"/>
    <cellStyle name="Note 2 7 4 4 5 3" xfId="43039"/>
    <cellStyle name="Note 2 7 4 4 6" xfId="15109"/>
    <cellStyle name="Note 2 7 4 4 6 2" xfId="32544"/>
    <cellStyle name="Note 2 7 4 4 6 3" xfId="46996"/>
    <cellStyle name="Note 2 7 4 4 7" xfId="18159"/>
    <cellStyle name="Note 2 7 4 4 8" xfId="20271"/>
    <cellStyle name="Note 2 7 4 5" xfId="3826"/>
    <cellStyle name="Note 2 7 4 5 2" xfId="13498"/>
    <cellStyle name="Note 2 7 4 5 2 2" xfId="30933"/>
    <cellStyle name="Note 2 7 4 5 2 3" xfId="45385"/>
    <cellStyle name="Note 2 7 4 5 3" xfId="15959"/>
    <cellStyle name="Note 2 7 4 5 3 2" xfId="33394"/>
    <cellStyle name="Note 2 7 4 5 3 3" xfId="47846"/>
    <cellStyle name="Note 2 7 4 5 4" xfId="21262"/>
    <cellStyle name="Note 2 7 4 5 5" xfId="35714"/>
    <cellStyle name="Note 2 7 4 6" xfId="6288"/>
    <cellStyle name="Note 2 7 4 6 2" xfId="23723"/>
    <cellStyle name="Note 2 7 4 6 3" xfId="38175"/>
    <cellStyle name="Note 2 7 4 7" xfId="8729"/>
    <cellStyle name="Note 2 7 4 7 2" xfId="26164"/>
    <cellStyle name="Note 2 7 4 7 3" xfId="40616"/>
    <cellStyle name="Note 2 7 4 8" xfId="11149"/>
    <cellStyle name="Note 2 7 4 8 2" xfId="28584"/>
    <cellStyle name="Note 2 7 4 8 3" xfId="43036"/>
    <cellStyle name="Note 2 7 4 9" xfId="18156"/>
    <cellStyle name="Note 2 7 5" xfId="1319"/>
    <cellStyle name="Note 2 7 5 2" xfId="1320"/>
    <cellStyle name="Note 2 7 5 2 2" xfId="3831"/>
    <cellStyle name="Note 2 7 5 2 2 2" xfId="13502"/>
    <cellStyle name="Note 2 7 5 2 2 2 2" xfId="30937"/>
    <cellStyle name="Note 2 7 5 2 2 2 3" xfId="45389"/>
    <cellStyle name="Note 2 7 5 2 2 3" xfId="15963"/>
    <cellStyle name="Note 2 7 5 2 2 3 2" xfId="33398"/>
    <cellStyle name="Note 2 7 5 2 2 3 3" xfId="47850"/>
    <cellStyle name="Note 2 7 5 2 2 4" xfId="21267"/>
    <cellStyle name="Note 2 7 5 2 2 5" xfId="35719"/>
    <cellStyle name="Note 2 7 5 2 3" xfId="6293"/>
    <cellStyle name="Note 2 7 5 2 3 2" xfId="23728"/>
    <cellStyle name="Note 2 7 5 2 3 3" xfId="38180"/>
    <cellStyle name="Note 2 7 5 2 4" xfId="8734"/>
    <cellStyle name="Note 2 7 5 2 4 2" xfId="26169"/>
    <cellStyle name="Note 2 7 5 2 4 3" xfId="40621"/>
    <cellStyle name="Note 2 7 5 2 5" xfId="11154"/>
    <cellStyle name="Note 2 7 5 2 5 2" xfId="28589"/>
    <cellStyle name="Note 2 7 5 2 5 3" xfId="43041"/>
    <cellStyle name="Note 2 7 5 2 6" xfId="18161"/>
    <cellStyle name="Note 2 7 5 3" xfId="1321"/>
    <cellStyle name="Note 2 7 5 3 2" xfId="3832"/>
    <cellStyle name="Note 2 7 5 3 2 2" xfId="13503"/>
    <cellStyle name="Note 2 7 5 3 2 2 2" xfId="30938"/>
    <cellStyle name="Note 2 7 5 3 2 2 3" xfId="45390"/>
    <cellStyle name="Note 2 7 5 3 2 3" xfId="15964"/>
    <cellStyle name="Note 2 7 5 3 2 3 2" xfId="33399"/>
    <cellStyle name="Note 2 7 5 3 2 3 3" xfId="47851"/>
    <cellStyle name="Note 2 7 5 3 2 4" xfId="21268"/>
    <cellStyle name="Note 2 7 5 3 2 5" xfId="35720"/>
    <cellStyle name="Note 2 7 5 3 3" xfId="6294"/>
    <cellStyle name="Note 2 7 5 3 3 2" xfId="23729"/>
    <cellStyle name="Note 2 7 5 3 3 3" xfId="38181"/>
    <cellStyle name="Note 2 7 5 3 4" xfId="8735"/>
    <cellStyle name="Note 2 7 5 3 4 2" xfId="26170"/>
    <cellStyle name="Note 2 7 5 3 4 3" xfId="40622"/>
    <cellStyle name="Note 2 7 5 3 5" xfId="11155"/>
    <cellStyle name="Note 2 7 5 3 5 2" xfId="28590"/>
    <cellStyle name="Note 2 7 5 3 5 3" xfId="43042"/>
    <cellStyle name="Note 2 7 5 3 6" xfId="18162"/>
    <cellStyle name="Note 2 7 5 4" xfId="1322"/>
    <cellStyle name="Note 2 7 5 4 2" xfId="3833"/>
    <cellStyle name="Note 2 7 5 4 2 2" xfId="21269"/>
    <cellStyle name="Note 2 7 5 4 2 3" xfId="35721"/>
    <cellStyle name="Note 2 7 5 4 3" xfId="6295"/>
    <cellStyle name="Note 2 7 5 4 3 2" xfId="23730"/>
    <cellStyle name="Note 2 7 5 4 3 3" xfId="38182"/>
    <cellStyle name="Note 2 7 5 4 4" xfId="8736"/>
    <cellStyle name="Note 2 7 5 4 4 2" xfId="26171"/>
    <cellStyle name="Note 2 7 5 4 4 3" xfId="40623"/>
    <cellStyle name="Note 2 7 5 4 5" xfId="11156"/>
    <cellStyle name="Note 2 7 5 4 5 2" xfId="28591"/>
    <cellStyle name="Note 2 7 5 4 5 3" xfId="43043"/>
    <cellStyle name="Note 2 7 5 4 6" xfId="15110"/>
    <cellStyle name="Note 2 7 5 4 6 2" xfId="32545"/>
    <cellStyle name="Note 2 7 5 4 6 3" xfId="46997"/>
    <cellStyle name="Note 2 7 5 4 7" xfId="18163"/>
    <cellStyle name="Note 2 7 5 4 8" xfId="20272"/>
    <cellStyle name="Note 2 7 5 5" xfId="3830"/>
    <cellStyle name="Note 2 7 5 5 2" xfId="13501"/>
    <cellStyle name="Note 2 7 5 5 2 2" xfId="30936"/>
    <cellStyle name="Note 2 7 5 5 2 3" xfId="45388"/>
    <cellStyle name="Note 2 7 5 5 3" xfId="15962"/>
    <cellStyle name="Note 2 7 5 5 3 2" xfId="33397"/>
    <cellStyle name="Note 2 7 5 5 3 3" xfId="47849"/>
    <cellStyle name="Note 2 7 5 5 4" xfId="21266"/>
    <cellStyle name="Note 2 7 5 5 5" xfId="35718"/>
    <cellStyle name="Note 2 7 5 6" xfId="6292"/>
    <cellStyle name="Note 2 7 5 6 2" xfId="23727"/>
    <cellStyle name="Note 2 7 5 6 3" xfId="38179"/>
    <cellStyle name="Note 2 7 5 7" xfId="8733"/>
    <cellStyle name="Note 2 7 5 7 2" xfId="26168"/>
    <cellStyle name="Note 2 7 5 7 3" xfId="40620"/>
    <cellStyle name="Note 2 7 5 8" xfId="11153"/>
    <cellStyle name="Note 2 7 5 8 2" xfId="28588"/>
    <cellStyle name="Note 2 7 5 8 3" xfId="43040"/>
    <cellStyle name="Note 2 7 5 9" xfId="18160"/>
    <cellStyle name="Note 2 7 6" xfId="1323"/>
    <cellStyle name="Note 2 7 6 2" xfId="3834"/>
    <cellStyle name="Note 2 7 6 2 2" xfId="13504"/>
    <cellStyle name="Note 2 7 6 2 2 2" xfId="30939"/>
    <cellStyle name="Note 2 7 6 2 2 3" xfId="45391"/>
    <cellStyle name="Note 2 7 6 2 3" xfId="15965"/>
    <cellStyle name="Note 2 7 6 2 3 2" xfId="33400"/>
    <cellStyle name="Note 2 7 6 2 3 3" xfId="47852"/>
    <cellStyle name="Note 2 7 6 2 4" xfId="21270"/>
    <cellStyle name="Note 2 7 6 2 5" xfId="35722"/>
    <cellStyle name="Note 2 7 6 3" xfId="6296"/>
    <cellStyle name="Note 2 7 6 3 2" xfId="23731"/>
    <cellStyle name="Note 2 7 6 3 3" xfId="38183"/>
    <cellStyle name="Note 2 7 6 4" xfId="8737"/>
    <cellStyle name="Note 2 7 6 4 2" xfId="26172"/>
    <cellStyle name="Note 2 7 6 4 3" xfId="40624"/>
    <cellStyle name="Note 2 7 6 5" xfId="11157"/>
    <cellStyle name="Note 2 7 6 5 2" xfId="28592"/>
    <cellStyle name="Note 2 7 6 5 3" xfId="43044"/>
    <cellStyle name="Note 2 7 6 6" xfId="18164"/>
    <cellStyle name="Note 2 7 7" xfId="1324"/>
    <cellStyle name="Note 2 7 7 2" xfId="3835"/>
    <cellStyle name="Note 2 7 7 2 2" xfId="13505"/>
    <cellStyle name="Note 2 7 7 2 2 2" xfId="30940"/>
    <cellStyle name="Note 2 7 7 2 2 3" xfId="45392"/>
    <cellStyle name="Note 2 7 7 2 3" xfId="15966"/>
    <cellStyle name="Note 2 7 7 2 3 2" xfId="33401"/>
    <cellStyle name="Note 2 7 7 2 3 3" xfId="47853"/>
    <cellStyle name="Note 2 7 7 2 4" xfId="21271"/>
    <cellStyle name="Note 2 7 7 2 5" xfId="35723"/>
    <cellStyle name="Note 2 7 7 3" xfId="6297"/>
    <cellStyle name="Note 2 7 7 3 2" xfId="23732"/>
    <cellStyle name="Note 2 7 7 3 3" xfId="38184"/>
    <cellStyle name="Note 2 7 7 4" xfId="8738"/>
    <cellStyle name="Note 2 7 7 4 2" xfId="26173"/>
    <cellStyle name="Note 2 7 7 4 3" xfId="40625"/>
    <cellStyle name="Note 2 7 7 5" xfId="11158"/>
    <cellStyle name="Note 2 7 7 5 2" xfId="28593"/>
    <cellStyle name="Note 2 7 7 5 3" xfId="43045"/>
    <cellStyle name="Note 2 7 7 6" xfId="18165"/>
    <cellStyle name="Note 2 7 8" xfId="1325"/>
    <cellStyle name="Note 2 7 8 2" xfId="3836"/>
    <cellStyle name="Note 2 7 8 2 2" xfId="21272"/>
    <cellStyle name="Note 2 7 8 2 3" xfId="35724"/>
    <cellStyle name="Note 2 7 8 3" xfId="6298"/>
    <cellStyle name="Note 2 7 8 3 2" xfId="23733"/>
    <cellStyle name="Note 2 7 8 3 3" xfId="38185"/>
    <cellStyle name="Note 2 7 8 4" xfId="8739"/>
    <cellStyle name="Note 2 7 8 4 2" xfId="26174"/>
    <cellStyle name="Note 2 7 8 4 3" xfId="40626"/>
    <cellStyle name="Note 2 7 8 5" xfId="11159"/>
    <cellStyle name="Note 2 7 8 5 2" xfId="28594"/>
    <cellStyle name="Note 2 7 8 5 3" xfId="43046"/>
    <cellStyle name="Note 2 7 8 6" xfId="15111"/>
    <cellStyle name="Note 2 7 8 6 2" xfId="32546"/>
    <cellStyle name="Note 2 7 8 6 3" xfId="46998"/>
    <cellStyle name="Note 2 7 8 7" xfId="18166"/>
    <cellStyle name="Note 2 7 8 8" xfId="20273"/>
    <cellStyle name="Note 2 7 9" xfId="3817"/>
    <cellStyle name="Note 2 7 9 2" xfId="13491"/>
    <cellStyle name="Note 2 7 9 2 2" xfId="30926"/>
    <cellStyle name="Note 2 7 9 2 3" xfId="45378"/>
    <cellStyle name="Note 2 7 9 3" xfId="15952"/>
    <cellStyle name="Note 2 7 9 3 2" xfId="33387"/>
    <cellStyle name="Note 2 7 9 3 3" xfId="47839"/>
    <cellStyle name="Note 2 7 9 4" xfId="21253"/>
    <cellStyle name="Note 2 7 9 5" xfId="35705"/>
    <cellStyle name="Note 2 8" xfId="1326"/>
    <cellStyle name="Note 2 8 10" xfId="6299"/>
    <cellStyle name="Note 2 8 10 2" xfId="23734"/>
    <cellStyle name="Note 2 8 10 3" xfId="38186"/>
    <cellStyle name="Note 2 8 11" xfId="8740"/>
    <cellStyle name="Note 2 8 11 2" xfId="26175"/>
    <cellStyle name="Note 2 8 11 3" xfId="40627"/>
    <cellStyle name="Note 2 8 12" xfId="11160"/>
    <cellStyle name="Note 2 8 12 2" xfId="28595"/>
    <cellStyle name="Note 2 8 12 3" xfId="43047"/>
    <cellStyle name="Note 2 8 13" xfId="18167"/>
    <cellStyle name="Note 2 8 2" xfId="1327"/>
    <cellStyle name="Note 2 8 2 2" xfId="1328"/>
    <cellStyle name="Note 2 8 2 2 2" xfId="3839"/>
    <cellStyle name="Note 2 8 2 2 2 2" xfId="13508"/>
    <cellStyle name="Note 2 8 2 2 2 2 2" xfId="30943"/>
    <cellStyle name="Note 2 8 2 2 2 2 3" xfId="45395"/>
    <cellStyle name="Note 2 8 2 2 2 3" xfId="15969"/>
    <cellStyle name="Note 2 8 2 2 2 3 2" xfId="33404"/>
    <cellStyle name="Note 2 8 2 2 2 3 3" xfId="47856"/>
    <cellStyle name="Note 2 8 2 2 2 4" xfId="21275"/>
    <cellStyle name="Note 2 8 2 2 2 5" xfId="35727"/>
    <cellStyle name="Note 2 8 2 2 3" xfId="6301"/>
    <cellStyle name="Note 2 8 2 2 3 2" xfId="23736"/>
    <cellStyle name="Note 2 8 2 2 3 3" xfId="38188"/>
    <cellStyle name="Note 2 8 2 2 4" xfId="8742"/>
    <cellStyle name="Note 2 8 2 2 4 2" xfId="26177"/>
    <cellStyle name="Note 2 8 2 2 4 3" xfId="40629"/>
    <cellStyle name="Note 2 8 2 2 5" xfId="11162"/>
    <cellStyle name="Note 2 8 2 2 5 2" xfId="28597"/>
    <cellStyle name="Note 2 8 2 2 5 3" xfId="43049"/>
    <cellStyle name="Note 2 8 2 2 6" xfId="18169"/>
    <cellStyle name="Note 2 8 2 3" xfId="1329"/>
    <cellStyle name="Note 2 8 2 3 2" xfId="3840"/>
    <cellStyle name="Note 2 8 2 3 2 2" xfId="13509"/>
    <cellStyle name="Note 2 8 2 3 2 2 2" xfId="30944"/>
    <cellStyle name="Note 2 8 2 3 2 2 3" xfId="45396"/>
    <cellStyle name="Note 2 8 2 3 2 3" xfId="15970"/>
    <cellStyle name="Note 2 8 2 3 2 3 2" xfId="33405"/>
    <cellStyle name="Note 2 8 2 3 2 3 3" xfId="47857"/>
    <cellStyle name="Note 2 8 2 3 2 4" xfId="21276"/>
    <cellStyle name="Note 2 8 2 3 2 5" xfId="35728"/>
    <cellStyle name="Note 2 8 2 3 3" xfId="6302"/>
    <cellStyle name="Note 2 8 2 3 3 2" xfId="23737"/>
    <cellStyle name="Note 2 8 2 3 3 3" xfId="38189"/>
    <cellStyle name="Note 2 8 2 3 4" xfId="8743"/>
    <cellStyle name="Note 2 8 2 3 4 2" xfId="26178"/>
    <cellStyle name="Note 2 8 2 3 4 3" xfId="40630"/>
    <cellStyle name="Note 2 8 2 3 5" xfId="11163"/>
    <cellStyle name="Note 2 8 2 3 5 2" xfId="28598"/>
    <cellStyle name="Note 2 8 2 3 5 3" xfId="43050"/>
    <cellStyle name="Note 2 8 2 3 6" xfId="18170"/>
    <cellStyle name="Note 2 8 2 4" xfId="1330"/>
    <cellStyle name="Note 2 8 2 4 2" xfId="3841"/>
    <cellStyle name="Note 2 8 2 4 2 2" xfId="21277"/>
    <cellStyle name="Note 2 8 2 4 2 3" xfId="35729"/>
    <cellStyle name="Note 2 8 2 4 3" xfId="6303"/>
    <cellStyle name="Note 2 8 2 4 3 2" xfId="23738"/>
    <cellStyle name="Note 2 8 2 4 3 3" xfId="38190"/>
    <cellStyle name="Note 2 8 2 4 4" xfId="8744"/>
    <cellStyle name="Note 2 8 2 4 4 2" xfId="26179"/>
    <cellStyle name="Note 2 8 2 4 4 3" xfId="40631"/>
    <cellStyle name="Note 2 8 2 4 5" xfId="11164"/>
    <cellStyle name="Note 2 8 2 4 5 2" xfId="28599"/>
    <cellStyle name="Note 2 8 2 4 5 3" xfId="43051"/>
    <cellStyle name="Note 2 8 2 4 6" xfId="15112"/>
    <cellStyle name="Note 2 8 2 4 6 2" xfId="32547"/>
    <cellStyle name="Note 2 8 2 4 6 3" xfId="46999"/>
    <cellStyle name="Note 2 8 2 4 7" xfId="18171"/>
    <cellStyle name="Note 2 8 2 4 8" xfId="20274"/>
    <cellStyle name="Note 2 8 2 5" xfId="3838"/>
    <cellStyle name="Note 2 8 2 5 2" xfId="13507"/>
    <cellStyle name="Note 2 8 2 5 2 2" xfId="30942"/>
    <cellStyle name="Note 2 8 2 5 2 3" xfId="45394"/>
    <cellStyle name="Note 2 8 2 5 3" xfId="15968"/>
    <cellStyle name="Note 2 8 2 5 3 2" xfId="33403"/>
    <cellStyle name="Note 2 8 2 5 3 3" xfId="47855"/>
    <cellStyle name="Note 2 8 2 5 4" xfId="21274"/>
    <cellStyle name="Note 2 8 2 5 5" xfId="35726"/>
    <cellStyle name="Note 2 8 2 6" xfId="6300"/>
    <cellStyle name="Note 2 8 2 6 2" xfId="23735"/>
    <cellStyle name="Note 2 8 2 6 3" xfId="38187"/>
    <cellStyle name="Note 2 8 2 7" xfId="8741"/>
    <cellStyle name="Note 2 8 2 7 2" xfId="26176"/>
    <cellStyle name="Note 2 8 2 7 3" xfId="40628"/>
    <cellStyle name="Note 2 8 2 8" xfId="11161"/>
    <cellStyle name="Note 2 8 2 8 2" xfId="28596"/>
    <cellStyle name="Note 2 8 2 8 3" xfId="43048"/>
    <cellStyle name="Note 2 8 2 9" xfId="18168"/>
    <cellStyle name="Note 2 8 3" xfId="1331"/>
    <cellStyle name="Note 2 8 3 2" xfId="1332"/>
    <cellStyle name="Note 2 8 3 2 2" xfId="3843"/>
    <cellStyle name="Note 2 8 3 2 2 2" xfId="13511"/>
    <cellStyle name="Note 2 8 3 2 2 2 2" xfId="30946"/>
    <cellStyle name="Note 2 8 3 2 2 2 3" xfId="45398"/>
    <cellStyle name="Note 2 8 3 2 2 3" xfId="15972"/>
    <cellStyle name="Note 2 8 3 2 2 3 2" xfId="33407"/>
    <cellStyle name="Note 2 8 3 2 2 3 3" xfId="47859"/>
    <cellStyle name="Note 2 8 3 2 2 4" xfId="21279"/>
    <cellStyle name="Note 2 8 3 2 2 5" xfId="35731"/>
    <cellStyle name="Note 2 8 3 2 3" xfId="6305"/>
    <cellStyle name="Note 2 8 3 2 3 2" xfId="23740"/>
    <cellStyle name="Note 2 8 3 2 3 3" xfId="38192"/>
    <cellStyle name="Note 2 8 3 2 4" xfId="8746"/>
    <cellStyle name="Note 2 8 3 2 4 2" xfId="26181"/>
    <cellStyle name="Note 2 8 3 2 4 3" xfId="40633"/>
    <cellStyle name="Note 2 8 3 2 5" xfId="11166"/>
    <cellStyle name="Note 2 8 3 2 5 2" xfId="28601"/>
    <cellStyle name="Note 2 8 3 2 5 3" xfId="43053"/>
    <cellStyle name="Note 2 8 3 2 6" xfId="18173"/>
    <cellStyle name="Note 2 8 3 3" xfId="1333"/>
    <cellStyle name="Note 2 8 3 3 2" xfId="3844"/>
    <cellStyle name="Note 2 8 3 3 2 2" xfId="13512"/>
    <cellStyle name="Note 2 8 3 3 2 2 2" xfId="30947"/>
    <cellStyle name="Note 2 8 3 3 2 2 3" xfId="45399"/>
    <cellStyle name="Note 2 8 3 3 2 3" xfId="15973"/>
    <cellStyle name="Note 2 8 3 3 2 3 2" xfId="33408"/>
    <cellStyle name="Note 2 8 3 3 2 3 3" xfId="47860"/>
    <cellStyle name="Note 2 8 3 3 2 4" xfId="21280"/>
    <cellStyle name="Note 2 8 3 3 2 5" xfId="35732"/>
    <cellStyle name="Note 2 8 3 3 3" xfId="6306"/>
    <cellStyle name="Note 2 8 3 3 3 2" xfId="23741"/>
    <cellStyle name="Note 2 8 3 3 3 3" xfId="38193"/>
    <cellStyle name="Note 2 8 3 3 4" xfId="8747"/>
    <cellStyle name="Note 2 8 3 3 4 2" xfId="26182"/>
    <cellStyle name="Note 2 8 3 3 4 3" xfId="40634"/>
    <cellStyle name="Note 2 8 3 3 5" xfId="11167"/>
    <cellStyle name="Note 2 8 3 3 5 2" xfId="28602"/>
    <cellStyle name="Note 2 8 3 3 5 3" xfId="43054"/>
    <cellStyle name="Note 2 8 3 3 6" xfId="18174"/>
    <cellStyle name="Note 2 8 3 4" xfId="1334"/>
    <cellStyle name="Note 2 8 3 4 2" xfId="3845"/>
    <cellStyle name="Note 2 8 3 4 2 2" xfId="21281"/>
    <cellStyle name="Note 2 8 3 4 2 3" xfId="35733"/>
    <cellStyle name="Note 2 8 3 4 3" xfId="6307"/>
    <cellStyle name="Note 2 8 3 4 3 2" xfId="23742"/>
    <cellStyle name="Note 2 8 3 4 3 3" xfId="38194"/>
    <cellStyle name="Note 2 8 3 4 4" xfId="8748"/>
    <cellStyle name="Note 2 8 3 4 4 2" xfId="26183"/>
    <cellStyle name="Note 2 8 3 4 4 3" xfId="40635"/>
    <cellStyle name="Note 2 8 3 4 5" xfId="11168"/>
    <cellStyle name="Note 2 8 3 4 5 2" xfId="28603"/>
    <cellStyle name="Note 2 8 3 4 5 3" xfId="43055"/>
    <cellStyle name="Note 2 8 3 4 6" xfId="15113"/>
    <cellStyle name="Note 2 8 3 4 6 2" xfId="32548"/>
    <cellStyle name="Note 2 8 3 4 6 3" xfId="47000"/>
    <cellStyle name="Note 2 8 3 4 7" xfId="18175"/>
    <cellStyle name="Note 2 8 3 4 8" xfId="20275"/>
    <cellStyle name="Note 2 8 3 5" xfId="3842"/>
    <cellStyle name="Note 2 8 3 5 2" xfId="13510"/>
    <cellStyle name="Note 2 8 3 5 2 2" xfId="30945"/>
    <cellStyle name="Note 2 8 3 5 2 3" xfId="45397"/>
    <cellStyle name="Note 2 8 3 5 3" xfId="15971"/>
    <cellStyle name="Note 2 8 3 5 3 2" xfId="33406"/>
    <cellStyle name="Note 2 8 3 5 3 3" xfId="47858"/>
    <cellStyle name="Note 2 8 3 5 4" xfId="21278"/>
    <cellStyle name="Note 2 8 3 5 5" xfId="35730"/>
    <cellStyle name="Note 2 8 3 6" xfId="6304"/>
    <cellStyle name="Note 2 8 3 6 2" xfId="23739"/>
    <cellStyle name="Note 2 8 3 6 3" xfId="38191"/>
    <cellStyle name="Note 2 8 3 7" xfId="8745"/>
    <cellStyle name="Note 2 8 3 7 2" xfId="26180"/>
    <cellStyle name="Note 2 8 3 7 3" xfId="40632"/>
    <cellStyle name="Note 2 8 3 8" xfId="11165"/>
    <cellStyle name="Note 2 8 3 8 2" xfId="28600"/>
    <cellStyle name="Note 2 8 3 8 3" xfId="43052"/>
    <cellStyle name="Note 2 8 3 9" xfId="18172"/>
    <cellStyle name="Note 2 8 4" xfId="1335"/>
    <cellStyle name="Note 2 8 4 2" xfId="1336"/>
    <cellStyle name="Note 2 8 4 2 2" xfId="3847"/>
    <cellStyle name="Note 2 8 4 2 2 2" xfId="13514"/>
    <cellStyle name="Note 2 8 4 2 2 2 2" xfId="30949"/>
    <cellStyle name="Note 2 8 4 2 2 2 3" xfId="45401"/>
    <cellStyle name="Note 2 8 4 2 2 3" xfId="15975"/>
    <cellStyle name="Note 2 8 4 2 2 3 2" xfId="33410"/>
    <cellStyle name="Note 2 8 4 2 2 3 3" xfId="47862"/>
    <cellStyle name="Note 2 8 4 2 2 4" xfId="21283"/>
    <cellStyle name="Note 2 8 4 2 2 5" xfId="35735"/>
    <cellStyle name="Note 2 8 4 2 3" xfId="6309"/>
    <cellStyle name="Note 2 8 4 2 3 2" xfId="23744"/>
    <cellStyle name="Note 2 8 4 2 3 3" xfId="38196"/>
    <cellStyle name="Note 2 8 4 2 4" xfId="8750"/>
    <cellStyle name="Note 2 8 4 2 4 2" xfId="26185"/>
    <cellStyle name="Note 2 8 4 2 4 3" xfId="40637"/>
    <cellStyle name="Note 2 8 4 2 5" xfId="11170"/>
    <cellStyle name="Note 2 8 4 2 5 2" xfId="28605"/>
    <cellStyle name="Note 2 8 4 2 5 3" xfId="43057"/>
    <cellStyle name="Note 2 8 4 2 6" xfId="18177"/>
    <cellStyle name="Note 2 8 4 3" xfId="1337"/>
    <cellStyle name="Note 2 8 4 3 2" xfId="3848"/>
    <cellStyle name="Note 2 8 4 3 2 2" xfId="13515"/>
    <cellStyle name="Note 2 8 4 3 2 2 2" xfId="30950"/>
    <cellStyle name="Note 2 8 4 3 2 2 3" xfId="45402"/>
    <cellStyle name="Note 2 8 4 3 2 3" xfId="15976"/>
    <cellStyle name="Note 2 8 4 3 2 3 2" xfId="33411"/>
    <cellStyle name="Note 2 8 4 3 2 3 3" xfId="47863"/>
    <cellStyle name="Note 2 8 4 3 2 4" xfId="21284"/>
    <cellStyle name="Note 2 8 4 3 2 5" xfId="35736"/>
    <cellStyle name="Note 2 8 4 3 3" xfId="6310"/>
    <cellStyle name="Note 2 8 4 3 3 2" xfId="23745"/>
    <cellStyle name="Note 2 8 4 3 3 3" xfId="38197"/>
    <cellStyle name="Note 2 8 4 3 4" xfId="8751"/>
    <cellStyle name="Note 2 8 4 3 4 2" xfId="26186"/>
    <cellStyle name="Note 2 8 4 3 4 3" xfId="40638"/>
    <cellStyle name="Note 2 8 4 3 5" xfId="11171"/>
    <cellStyle name="Note 2 8 4 3 5 2" xfId="28606"/>
    <cellStyle name="Note 2 8 4 3 5 3" xfId="43058"/>
    <cellStyle name="Note 2 8 4 3 6" xfId="18178"/>
    <cellStyle name="Note 2 8 4 4" xfId="1338"/>
    <cellStyle name="Note 2 8 4 4 2" xfId="3849"/>
    <cellStyle name="Note 2 8 4 4 2 2" xfId="21285"/>
    <cellStyle name="Note 2 8 4 4 2 3" xfId="35737"/>
    <cellStyle name="Note 2 8 4 4 3" xfId="6311"/>
    <cellStyle name="Note 2 8 4 4 3 2" xfId="23746"/>
    <cellStyle name="Note 2 8 4 4 3 3" xfId="38198"/>
    <cellStyle name="Note 2 8 4 4 4" xfId="8752"/>
    <cellStyle name="Note 2 8 4 4 4 2" xfId="26187"/>
    <cellStyle name="Note 2 8 4 4 4 3" xfId="40639"/>
    <cellStyle name="Note 2 8 4 4 5" xfId="11172"/>
    <cellStyle name="Note 2 8 4 4 5 2" xfId="28607"/>
    <cellStyle name="Note 2 8 4 4 5 3" xfId="43059"/>
    <cellStyle name="Note 2 8 4 4 6" xfId="15114"/>
    <cellStyle name="Note 2 8 4 4 6 2" xfId="32549"/>
    <cellStyle name="Note 2 8 4 4 6 3" xfId="47001"/>
    <cellStyle name="Note 2 8 4 4 7" xfId="18179"/>
    <cellStyle name="Note 2 8 4 4 8" xfId="20276"/>
    <cellStyle name="Note 2 8 4 5" xfId="3846"/>
    <cellStyle name="Note 2 8 4 5 2" xfId="13513"/>
    <cellStyle name="Note 2 8 4 5 2 2" xfId="30948"/>
    <cellStyle name="Note 2 8 4 5 2 3" xfId="45400"/>
    <cellStyle name="Note 2 8 4 5 3" xfId="15974"/>
    <cellStyle name="Note 2 8 4 5 3 2" xfId="33409"/>
    <cellStyle name="Note 2 8 4 5 3 3" xfId="47861"/>
    <cellStyle name="Note 2 8 4 5 4" xfId="21282"/>
    <cellStyle name="Note 2 8 4 5 5" xfId="35734"/>
    <cellStyle name="Note 2 8 4 6" xfId="6308"/>
    <cellStyle name="Note 2 8 4 6 2" xfId="23743"/>
    <cellStyle name="Note 2 8 4 6 3" xfId="38195"/>
    <cellStyle name="Note 2 8 4 7" xfId="8749"/>
    <cellStyle name="Note 2 8 4 7 2" xfId="26184"/>
    <cellStyle name="Note 2 8 4 7 3" xfId="40636"/>
    <cellStyle name="Note 2 8 4 8" xfId="11169"/>
    <cellStyle name="Note 2 8 4 8 2" xfId="28604"/>
    <cellStyle name="Note 2 8 4 8 3" xfId="43056"/>
    <cellStyle name="Note 2 8 4 9" xfId="18176"/>
    <cellStyle name="Note 2 8 5" xfId="1339"/>
    <cellStyle name="Note 2 8 5 2" xfId="1340"/>
    <cellStyle name="Note 2 8 5 2 2" xfId="3851"/>
    <cellStyle name="Note 2 8 5 2 2 2" xfId="13517"/>
    <cellStyle name="Note 2 8 5 2 2 2 2" xfId="30952"/>
    <cellStyle name="Note 2 8 5 2 2 2 3" xfId="45404"/>
    <cellStyle name="Note 2 8 5 2 2 3" xfId="15978"/>
    <cellStyle name="Note 2 8 5 2 2 3 2" xfId="33413"/>
    <cellStyle name="Note 2 8 5 2 2 3 3" xfId="47865"/>
    <cellStyle name="Note 2 8 5 2 2 4" xfId="21287"/>
    <cellStyle name="Note 2 8 5 2 2 5" xfId="35739"/>
    <cellStyle name="Note 2 8 5 2 3" xfId="6313"/>
    <cellStyle name="Note 2 8 5 2 3 2" xfId="23748"/>
    <cellStyle name="Note 2 8 5 2 3 3" xfId="38200"/>
    <cellStyle name="Note 2 8 5 2 4" xfId="8754"/>
    <cellStyle name="Note 2 8 5 2 4 2" xfId="26189"/>
    <cellStyle name="Note 2 8 5 2 4 3" xfId="40641"/>
    <cellStyle name="Note 2 8 5 2 5" xfId="11174"/>
    <cellStyle name="Note 2 8 5 2 5 2" xfId="28609"/>
    <cellStyle name="Note 2 8 5 2 5 3" xfId="43061"/>
    <cellStyle name="Note 2 8 5 2 6" xfId="18181"/>
    <cellStyle name="Note 2 8 5 3" xfId="1341"/>
    <cellStyle name="Note 2 8 5 3 2" xfId="3852"/>
    <cellStyle name="Note 2 8 5 3 2 2" xfId="13518"/>
    <cellStyle name="Note 2 8 5 3 2 2 2" xfId="30953"/>
    <cellStyle name="Note 2 8 5 3 2 2 3" xfId="45405"/>
    <cellStyle name="Note 2 8 5 3 2 3" xfId="15979"/>
    <cellStyle name="Note 2 8 5 3 2 3 2" xfId="33414"/>
    <cellStyle name="Note 2 8 5 3 2 3 3" xfId="47866"/>
    <cellStyle name="Note 2 8 5 3 2 4" xfId="21288"/>
    <cellStyle name="Note 2 8 5 3 2 5" xfId="35740"/>
    <cellStyle name="Note 2 8 5 3 3" xfId="6314"/>
    <cellStyle name="Note 2 8 5 3 3 2" xfId="23749"/>
    <cellStyle name="Note 2 8 5 3 3 3" xfId="38201"/>
    <cellStyle name="Note 2 8 5 3 4" xfId="8755"/>
    <cellStyle name="Note 2 8 5 3 4 2" xfId="26190"/>
    <cellStyle name="Note 2 8 5 3 4 3" xfId="40642"/>
    <cellStyle name="Note 2 8 5 3 5" xfId="11175"/>
    <cellStyle name="Note 2 8 5 3 5 2" xfId="28610"/>
    <cellStyle name="Note 2 8 5 3 5 3" xfId="43062"/>
    <cellStyle name="Note 2 8 5 3 6" xfId="18182"/>
    <cellStyle name="Note 2 8 5 4" xfId="1342"/>
    <cellStyle name="Note 2 8 5 4 2" xfId="3853"/>
    <cellStyle name="Note 2 8 5 4 2 2" xfId="21289"/>
    <cellStyle name="Note 2 8 5 4 2 3" xfId="35741"/>
    <cellStyle name="Note 2 8 5 4 3" xfId="6315"/>
    <cellStyle name="Note 2 8 5 4 3 2" xfId="23750"/>
    <cellStyle name="Note 2 8 5 4 3 3" xfId="38202"/>
    <cellStyle name="Note 2 8 5 4 4" xfId="8756"/>
    <cellStyle name="Note 2 8 5 4 4 2" xfId="26191"/>
    <cellStyle name="Note 2 8 5 4 4 3" xfId="40643"/>
    <cellStyle name="Note 2 8 5 4 5" xfId="11176"/>
    <cellStyle name="Note 2 8 5 4 5 2" xfId="28611"/>
    <cellStyle name="Note 2 8 5 4 5 3" xfId="43063"/>
    <cellStyle name="Note 2 8 5 4 6" xfId="15115"/>
    <cellStyle name="Note 2 8 5 4 6 2" xfId="32550"/>
    <cellStyle name="Note 2 8 5 4 6 3" xfId="47002"/>
    <cellStyle name="Note 2 8 5 4 7" xfId="18183"/>
    <cellStyle name="Note 2 8 5 4 8" xfId="20277"/>
    <cellStyle name="Note 2 8 5 5" xfId="3850"/>
    <cellStyle name="Note 2 8 5 5 2" xfId="13516"/>
    <cellStyle name="Note 2 8 5 5 2 2" xfId="30951"/>
    <cellStyle name="Note 2 8 5 5 2 3" xfId="45403"/>
    <cellStyle name="Note 2 8 5 5 3" xfId="15977"/>
    <cellStyle name="Note 2 8 5 5 3 2" xfId="33412"/>
    <cellStyle name="Note 2 8 5 5 3 3" xfId="47864"/>
    <cellStyle name="Note 2 8 5 5 4" xfId="21286"/>
    <cellStyle name="Note 2 8 5 5 5" xfId="35738"/>
    <cellStyle name="Note 2 8 5 6" xfId="6312"/>
    <cellStyle name="Note 2 8 5 6 2" xfId="23747"/>
    <cellStyle name="Note 2 8 5 6 3" xfId="38199"/>
    <cellStyle name="Note 2 8 5 7" xfId="8753"/>
    <cellStyle name="Note 2 8 5 7 2" xfId="26188"/>
    <cellStyle name="Note 2 8 5 7 3" xfId="40640"/>
    <cellStyle name="Note 2 8 5 8" xfId="11173"/>
    <cellStyle name="Note 2 8 5 8 2" xfId="28608"/>
    <cellStyle name="Note 2 8 5 8 3" xfId="43060"/>
    <cellStyle name="Note 2 8 5 9" xfId="18180"/>
    <cellStyle name="Note 2 8 6" xfId="1343"/>
    <cellStyle name="Note 2 8 6 2" xfId="3854"/>
    <cellStyle name="Note 2 8 6 2 2" xfId="13519"/>
    <cellStyle name="Note 2 8 6 2 2 2" xfId="30954"/>
    <cellStyle name="Note 2 8 6 2 2 3" xfId="45406"/>
    <cellStyle name="Note 2 8 6 2 3" xfId="15980"/>
    <cellStyle name="Note 2 8 6 2 3 2" xfId="33415"/>
    <cellStyle name="Note 2 8 6 2 3 3" xfId="47867"/>
    <cellStyle name="Note 2 8 6 2 4" xfId="21290"/>
    <cellStyle name="Note 2 8 6 2 5" xfId="35742"/>
    <cellStyle name="Note 2 8 6 3" xfId="6316"/>
    <cellStyle name="Note 2 8 6 3 2" xfId="23751"/>
    <cellStyle name="Note 2 8 6 3 3" xfId="38203"/>
    <cellStyle name="Note 2 8 6 4" xfId="8757"/>
    <cellStyle name="Note 2 8 6 4 2" xfId="26192"/>
    <cellStyle name="Note 2 8 6 4 3" xfId="40644"/>
    <cellStyle name="Note 2 8 6 5" xfId="11177"/>
    <cellStyle name="Note 2 8 6 5 2" xfId="28612"/>
    <cellStyle name="Note 2 8 6 5 3" xfId="43064"/>
    <cellStyle name="Note 2 8 6 6" xfId="18184"/>
    <cellStyle name="Note 2 8 7" xfId="1344"/>
    <cellStyle name="Note 2 8 7 2" xfId="3855"/>
    <cellStyle name="Note 2 8 7 2 2" xfId="13520"/>
    <cellStyle name="Note 2 8 7 2 2 2" xfId="30955"/>
    <cellStyle name="Note 2 8 7 2 2 3" xfId="45407"/>
    <cellStyle name="Note 2 8 7 2 3" xfId="15981"/>
    <cellStyle name="Note 2 8 7 2 3 2" xfId="33416"/>
    <cellStyle name="Note 2 8 7 2 3 3" xfId="47868"/>
    <cellStyle name="Note 2 8 7 2 4" xfId="21291"/>
    <cellStyle name="Note 2 8 7 2 5" xfId="35743"/>
    <cellStyle name="Note 2 8 7 3" xfId="6317"/>
    <cellStyle name="Note 2 8 7 3 2" xfId="23752"/>
    <cellStyle name="Note 2 8 7 3 3" xfId="38204"/>
    <cellStyle name="Note 2 8 7 4" xfId="8758"/>
    <cellStyle name="Note 2 8 7 4 2" xfId="26193"/>
    <cellStyle name="Note 2 8 7 4 3" xfId="40645"/>
    <cellStyle name="Note 2 8 7 5" xfId="11178"/>
    <cellStyle name="Note 2 8 7 5 2" xfId="28613"/>
    <cellStyle name="Note 2 8 7 5 3" xfId="43065"/>
    <cellStyle name="Note 2 8 7 6" xfId="18185"/>
    <cellStyle name="Note 2 8 8" xfId="1345"/>
    <cellStyle name="Note 2 8 8 2" xfId="3856"/>
    <cellStyle name="Note 2 8 8 2 2" xfId="21292"/>
    <cellStyle name="Note 2 8 8 2 3" xfId="35744"/>
    <cellStyle name="Note 2 8 8 3" xfId="6318"/>
    <cellStyle name="Note 2 8 8 3 2" xfId="23753"/>
    <cellStyle name="Note 2 8 8 3 3" xfId="38205"/>
    <cellStyle name="Note 2 8 8 4" xfId="8759"/>
    <cellStyle name="Note 2 8 8 4 2" xfId="26194"/>
    <cellStyle name="Note 2 8 8 4 3" xfId="40646"/>
    <cellStyle name="Note 2 8 8 5" xfId="11179"/>
    <cellStyle name="Note 2 8 8 5 2" xfId="28614"/>
    <cellStyle name="Note 2 8 8 5 3" xfId="43066"/>
    <cellStyle name="Note 2 8 8 6" xfId="15116"/>
    <cellStyle name="Note 2 8 8 6 2" xfId="32551"/>
    <cellStyle name="Note 2 8 8 6 3" xfId="47003"/>
    <cellStyle name="Note 2 8 8 7" xfId="18186"/>
    <cellStyle name="Note 2 8 8 8" xfId="20278"/>
    <cellStyle name="Note 2 8 9" xfId="3837"/>
    <cellStyle name="Note 2 8 9 2" xfId="13506"/>
    <cellStyle name="Note 2 8 9 2 2" xfId="30941"/>
    <cellStyle name="Note 2 8 9 2 3" xfId="45393"/>
    <cellStyle name="Note 2 8 9 3" xfId="15967"/>
    <cellStyle name="Note 2 8 9 3 2" xfId="33402"/>
    <cellStyle name="Note 2 8 9 3 3" xfId="47854"/>
    <cellStyle name="Note 2 8 9 4" xfId="21273"/>
    <cellStyle name="Note 2 8 9 5" xfId="35725"/>
    <cellStyle name="Note 2 9" xfId="1346"/>
    <cellStyle name="Note 2 9 10" xfId="6319"/>
    <cellStyle name="Note 2 9 10 2" xfId="23754"/>
    <cellStyle name="Note 2 9 10 3" xfId="38206"/>
    <cellStyle name="Note 2 9 11" xfId="8760"/>
    <cellStyle name="Note 2 9 11 2" xfId="26195"/>
    <cellStyle name="Note 2 9 11 3" xfId="40647"/>
    <cellStyle name="Note 2 9 12" xfId="11180"/>
    <cellStyle name="Note 2 9 12 2" xfId="28615"/>
    <cellStyle name="Note 2 9 12 3" xfId="43067"/>
    <cellStyle name="Note 2 9 13" xfId="18187"/>
    <cellStyle name="Note 2 9 2" xfId="1347"/>
    <cellStyle name="Note 2 9 2 2" xfId="1348"/>
    <cellStyle name="Note 2 9 2 2 2" xfId="3859"/>
    <cellStyle name="Note 2 9 2 2 2 2" xfId="13523"/>
    <cellStyle name="Note 2 9 2 2 2 2 2" xfId="30958"/>
    <cellStyle name="Note 2 9 2 2 2 2 3" xfId="45410"/>
    <cellStyle name="Note 2 9 2 2 2 3" xfId="15984"/>
    <cellStyle name="Note 2 9 2 2 2 3 2" xfId="33419"/>
    <cellStyle name="Note 2 9 2 2 2 3 3" xfId="47871"/>
    <cellStyle name="Note 2 9 2 2 2 4" xfId="21295"/>
    <cellStyle name="Note 2 9 2 2 2 5" xfId="35747"/>
    <cellStyle name="Note 2 9 2 2 3" xfId="6321"/>
    <cellStyle name="Note 2 9 2 2 3 2" xfId="23756"/>
    <cellStyle name="Note 2 9 2 2 3 3" xfId="38208"/>
    <cellStyle name="Note 2 9 2 2 4" xfId="8762"/>
    <cellStyle name="Note 2 9 2 2 4 2" xfId="26197"/>
    <cellStyle name="Note 2 9 2 2 4 3" xfId="40649"/>
    <cellStyle name="Note 2 9 2 2 5" xfId="11182"/>
    <cellStyle name="Note 2 9 2 2 5 2" xfId="28617"/>
    <cellStyle name="Note 2 9 2 2 5 3" xfId="43069"/>
    <cellStyle name="Note 2 9 2 2 6" xfId="18189"/>
    <cellStyle name="Note 2 9 2 3" xfId="1349"/>
    <cellStyle name="Note 2 9 2 3 2" xfId="3860"/>
    <cellStyle name="Note 2 9 2 3 2 2" xfId="13524"/>
    <cellStyle name="Note 2 9 2 3 2 2 2" xfId="30959"/>
    <cellStyle name="Note 2 9 2 3 2 2 3" xfId="45411"/>
    <cellStyle name="Note 2 9 2 3 2 3" xfId="15985"/>
    <cellStyle name="Note 2 9 2 3 2 3 2" xfId="33420"/>
    <cellStyle name="Note 2 9 2 3 2 3 3" xfId="47872"/>
    <cellStyle name="Note 2 9 2 3 2 4" xfId="21296"/>
    <cellStyle name="Note 2 9 2 3 2 5" xfId="35748"/>
    <cellStyle name="Note 2 9 2 3 3" xfId="6322"/>
    <cellStyle name="Note 2 9 2 3 3 2" xfId="23757"/>
    <cellStyle name="Note 2 9 2 3 3 3" xfId="38209"/>
    <cellStyle name="Note 2 9 2 3 4" xfId="8763"/>
    <cellStyle name="Note 2 9 2 3 4 2" xfId="26198"/>
    <cellStyle name="Note 2 9 2 3 4 3" xfId="40650"/>
    <cellStyle name="Note 2 9 2 3 5" xfId="11183"/>
    <cellStyle name="Note 2 9 2 3 5 2" xfId="28618"/>
    <cellStyle name="Note 2 9 2 3 5 3" xfId="43070"/>
    <cellStyle name="Note 2 9 2 3 6" xfId="18190"/>
    <cellStyle name="Note 2 9 2 4" xfId="1350"/>
    <cellStyle name="Note 2 9 2 4 2" xfId="3861"/>
    <cellStyle name="Note 2 9 2 4 2 2" xfId="21297"/>
    <cellStyle name="Note 2 9 2 4 2 3" xfId="35749"/>
    <cellStyle name="Note 2 9 2 4 3" xfId="6323"/>
    <cellStyle name="Note 2 9 2 4 3 2" xfId="23758"/>
    <cellStyle name="Note 2 9 2 4 3 3" xfId="38210"/>
    <cellStyle name="Note 2 9 2 4 4" xfId="8764"/>
    <cellStyle name="Note 2 9 2 4 4 2" xfId="26199"/>
    <cellStyle name="Note 2 9 2 4 4 3" xfId="40651"/>
    <cellStyle name="Note 2 9 2 4 5" xfId="11184"/>
    <cellStyle name="Note 2 9 2 4 5 2" xfId="28619"/>
    <cellStyle name="Note 2 9 2 4 5 3" xfId="43071"/>
    <cellStyle name="Note 2 9 2 4 6" xfId="15117"/>
    <cellStyle name="Note 2 9 2 4 6 2" xfId="32552"/>
    <cellStyle name="Note 2 9 2 4 6 3" xfId="47004"/>
    <cellStyle name="Note 2 9 2 4 7" xfId="18191"/>
    <cellStyle name="Note 2 9 2 4 8" xfId="20279"/>
    <cellStyle name="Note 2 9 2 5" xfId="3858"/>
    <cellStyle name="Note 2 9 2 5 2" xfId="13522"/>
    <cellStyle name="Note 2 9 2 5 2 2" xfId="30957"/>
    <cellStyle name="Note 2 9 2 5 2 3" xfId="45409"/>
    <cellStyle name="Note 2 9 2 5 3" xfId="15983"/>
    <cellStyle name="Note 2 9 2 5 3 2" xfId="33418"/>
    <cellStyle name="Note 2 9 2 5 3 3" xfId="47870"/>
    <cellStyle name="Note 2 9 2 5 4" xfId="21294"/>
    <cellStyle name="Note 2 9 2 5 5" xfId="35746"/>
    <cellStyle name="Note 2 9 2 6" xfId="6320"/>
    <cellStyle name="Note 2 9 2 6 2" xfId="23755"/>
    <cellStyle name="Note 2 9 2 6 3" xfId="38207"/>
    <cellStyle name="Note 2 9 2 7" xfId="8761"/>
    <cellStyle name="Note 2 9 2 7 2" xfId="26196"/>
    <cellStyle name="Note 2 9 2 7 3" xfId="40648"/>
    <cellStyle name="Note 2 9 2 8" xfId="11181"/>
    <cellStyle name="Note 2 9 2 8 2" xfId="28616"/>
    <cellStyle name="Note 2 9 2 8 3" xfId="43068"/>
    <cellStyle name="Note 2 9 2 9" xfId="18188"/>
    <cellStyle name="Note 2 9 3" xfId="1351"/>
    <cellStyle name="Note 2 9 3 2" xfId="1352"/>
    <cellStyle name="Note 2 9 3 2 2" xfId="3863"/>
    <cellStyle name="Note 2 9 3 2 2 2" xfId="13526"/>
    <cellStyle name="Note 2 9 3 2 2 2 2" xfId="30961"/>
    <cellStyle name="Note 2 9 3 2 2 2 3" xfId="45413"/>
    <cellStyle name="Note 2 9 3 2 2 3" xfId="15987"/>
    <cellStyle name="Note 2 9 3 2 2 3 2" xfId="33422"/>
    <cellStyle name="Note 2 9 3 2 2 3 3" xfId="47874"/>
    <cellStyle name="Note 2 9 3 2 2 4" xfId="21299"/>
    <cellStyle name="Note 2 9 3 2 2 5" xfId="35751"/>
    <cellStyle name="Note 2 9 3 2 3" xfId="6325"/>
    <cellStyle name="Note 2 9 3 2 3 2" xfId="23760"/>
    <cellStyle name="Note 2 9 3 2 3 3" xfId="38212"/>
    <cellStyle name="Note 2 9 3 2 4" xfId="8766"/>
    <cellStyle name="Note 2 9 3 2 4 2" xfId="26201"/>
    <cellStyle name="Note 2 9 3 2 4 3" xfId="40653"/>
    <cellStyle name="Note 2 9 3 2 5" xfId="11186"/>
    <cellStyle name="Note 2 9 3 2 5 2" xfId="28621"/>
    <cellStyle name="Note 2 9 3 2 5 3" xfId="43073"/>
    <cellStyle name="Note 2 9 3 2 6" xfId="18193"/>
    <cellStyle name="Note 2 9 3 3" xfId="1353"/>
    <cellStyle name="Note 2 9 3 3 2" xfId="3864"/>
    <cellStyle name="Note 2 9 3 3 2 2" xfId="13527"/>
    <cellStyle name="Note 2 9 3 3 2 2 2" xfId="30962"/>
    <cellStyle name="Note 2 9 3 3 2 2 3" xfId="45414"/>
    <cellStyle name="Note 2 9 3 3 2 3" xfId="15988"/>
    <cellStyle name="Note 2 9 3 3 2 3 2" xfId="33423"/>
    <cellStyle name="Note 2 9 3 3 2 3 3" xfId="47875"/>
    <cellStyle name="Note 2 9 3 3 2 4" xfId="21300"/>
    <cellStyle name="Note 2 9 3 3 2 5" xfId="35752"/>
    <cellStyle name="Note 2 9 3 3 3" xfId="6326"/>
    <cellStyle name="Note 2 9 3 3 3 2" xfId="23761"/>
    <cellStyle name="Note 2 9 3 3 3 3" xfId="38213"/>
    <cellStyle name="Note 2 9 3 3 4" xfId="8767"/>
    <cellStyle name="Note 2 9 3 3 4 2" xfId="26202"/>
    <cellStyle name="Note 2 9 3 3 4 3" xfId="40654"/>
    <cellStyle name="Note 2 9 3 3 5" xfId="11187"/>
    <cellStyle name="Note 2 9 3 3 5 2" xfId="28622"/>
    <cellStyle name="Note 2 9 3 3 5 3" xfId="43074"/>
    <cellStyle name="Note 2 9 3 3 6" xfId="18194"/>
    <cellStyle name="Note 2 9 3 4" xfId="1354"/>
    <cellStyle name="Note 2 9 3 4 2" xfId="3865"/>
    <cellStyle name="Note 2 9 3 4 2 2" xfId="21301"/>
    <cellStyle name="Note 2 9 3 4 2 3" xfId="35753"/>
    <cellStyle name="Note 2 9 3 4 3" xfId="6327"/>
    <cellStyle name="Note 2 9 3 4 3 2" xfId="23762"/>
    <cellStyle name="Note 2 9 3 4 3 3" xfId="38214"/>
    <cellStyle name="Note 2 9 3 4 4" xfId="8768"/>
    <cellStyle name="Note 2 9 3 4 4 2" xfId="26203"/>
    <cellStyle name="Note 2 9 3 4 4 3" xfId="40655"/>
    <cellStyle name="Note 2 9 3 4 5" xfId="11188"/>
    <cellStyle name="Note 2 9 3 4 5 2" xfId="28623"/>
    <cellStyle name="Note 2 9 3 4 5 3" xfId="43075"/>
    <cellStyle name="Note 2 9 3 4 6" xfId="15118"/>
    <cellStyle name="Note 2 9 3 4 6 2" xfId="32553"/>
    <cellStyle name="Note 2 9 3 4 6 3" xfId="47005"/>
    <cellStyle name="Note 2 9 3 4 7" xfId="18195"/>
    <cellStyle name="Note 2 9 3 4 8" xfId="20280"/>
    <cellStyle name="Note 2 9 3 5" xfId="3862"/>
    <cellStyle name="Note 2 9 3 5 2" xfId="13525"/>
    <cellStyle name="Note 2 9 3 5 2 2" xfId="30960"/>
    <cellStyle name="Note 2 9 3 5 2 3" xfId="45412"/>
    <cellStyle name="Note 2 9 3 5 3" xfId="15986"/>
    <cellStyle name="Note 2 9 3 5 3 2" xfId="33421"/>
    <cellStyle name="Note 2 9 3 5 3 3" xfId="47873"/>
    <cellStyle name="Note 2 9 3 5 4" xfId="21298"/>
    <cellStyle name="Note 2 9 3 5 5" xfId="35750"/>
    <cellStyle name="Note 2 9 3 6" xfId="6324"/>
    <cellStyle name="Note 2 9 3 6 2" xfId="23759"/>
    <cellStyle name="Note 2 9 3 6 3" xfId="38211"/>
    <cellStyle name="Note 2 9 3 7" xfId="8765"/>
    <cellStyle name="Note 2 9 3 7 2" xfId="26200"/>
    <cellStyle name="Note 2 9 3 7 3" xfId="40652"/>
    <cellStyle name="Note 2 9 3 8" xfId="11185"/>
    <cellStyle name="Note 2 9 3 8 2" xfId="28620"/>
    <cellStyle name="Note 2 9 3 8 3" xfId="43072"/>
    <cellStyle name="Note 2 9 3 9" xfId="18192"/>
    <cellStyle name="Note 2 9 4" xfId="1355"/>
    <cellStyle name="Note 2 9 4 2" xfId="1356"/>
    <cellStyle name="Note 2 9 4 2 2" xfId="3867"/>
    <cellStyle name="Note 2 9 4 2 2 2" xfId="13529"/>
    <cellStyle name="Note 2 9 4 2 2 2 2" xfId="30964"/>
    <cellStyle name="Note 2 9 4 2 2 2 3" xfId="45416"/>
    <cellStyle name="Note 2 9 4 2 2 3" xfId="15990"/>
    <cellStyle name="Note 2 9 4 2 2 3 2" xfId="33425"/>
    <cellStyle name="Note 2 9 4 2 2 3 3" xfId="47877"/>
    <cellStyle name="Note 2 9 4 2 2 4" xfId="21303"/>
    <cellStyle name="Note 2 9 4 2 2 5" xfId="35755"/>
    <cellStyle name="Note 2 9 4 2 3" xfId="6329"/>
    <cellStyle name="Note 2 9 4 2 3 2" xfId="23764"/>
    <cellStyle name="Note 2 9 4 2 3 3" xfId="38216"/>
    <cellStyle name="Note 2 9 4 2 4" xfId="8770"/>
    <cellStyle name="Note 2 9 4 2 4 2" xfId="26205"/>
    <cellStyle name="Note 2 9 4 2 4 3" xfId="40657"/>
    <cellStyle name="Note 2 9 4 2 5" xfId="11190"/>
    <cellStyle name="Note 2 9 4 2 5 2" xfId="28625"/>
    <cellStyle name="Note 2 9 4 2 5 3" xfId="43077"/>
    <cellStyle name="Note 2 9 4 2 6" xfId="18197"/>
    <cellStyle name="Note 2 9 4 3" xfId="1357"/>
    <cellStyle name="Note 2 9 4 3 2" xfId="3868"/>
    <cellStyle name="Note 2 9 4 3 2 2" xfId="13530"/>
    <cellStyle name="Note 2 9 4 3 2 2 2" xfId="30965"/>
    <cellStyle name="Note 2 9 4 3 2 2 3" xfId="45417"/>
    <cellStyle name="Note 2 9 4 3 2 3" xfId="15991"/>
    <cellStyle name="Note 2 9 4 3 2 3 2" xfId="33426"/>
    <cellStyle name="Note 2 9 4 3 2 3 3" xfId="47878"/>
    <cellStyle name="Note 2 9 4 3 2 4" xfId="21304"/>
    <cellStyle name="Note 2 9 4 3 2 5" xfId="35756"/>
    <cellStyle name="Note 2 9 4 3 3" xfId="6330"/>
    <cellStyle name="Note 2 9 4 3 3 2" xfId="23765"/>
    <cellStyle name="Note 2 9 4 3 3 3" xfId="38217"/>
    <cellStyle name="Note 2 9 4 3 4" xfId="8771"/>
    <cellStyle name="Note 2 9 4 3 4 2" xfId="26206"/>
    <cellStyle name="Note 2 9 4 3 4 3" xfId="40658"/>
    <cellStyle name="Note 2 9 4 3 5" xfId="11191"/>
    <cellStyle name="Note 2 9 4 3 5 2" xfId="28626"/>
    <cellStyle name="Note 2 9 4 3 5 3" xfId="43078"/>
    <cellStyle name="Note 2 9 4 3 6" xfId="18198"/>
    <cellStyle name="Note 2 9 4 4" xfId="1358"/>
    <cellStyle name="Note 2 9 4 4 2" xfId="3869"/>
    <cellStyle name="Note 2 9 4 4 2 2" xfId="21305"/>
    <cellStyle name="Note 2 9 4 4 2 3" xfId="35757"/>
    <cellStyle name="Note 2 9 4 4 3" xfId="6331"/>
    <cellStyle name="Note 2 9 4 4 3 2" xfId="23766"/>
    <cellStyle name="Note 2 9 4 4 3 3" xfId="38218"/>
    <cellStyle name="Note 2 9 4 4 4" xfId="8772"/>
    <cellStyle name="Note 2 9 4 4 4 2" xfId="26207"/>
    <cellStyle name="Note 2 9 4 4 4 3" xfId="40659"/>
    <cellStyle name="Note 2 9 4 4 5" xfId="11192"/>
    <cellStyle name="Note 2 9 4 4 5 2" xfId="28627"/>
    <cellStyle name="Note 2 9 4 4 5 3" xfId="43079"/>
    <cellStyle name="Note 2 9 4 4 6" xfId="15119"/>
    <cellStyle name="Note 2 9 4 4 6 2" xfId="32554"/>
    <cellStyle name="Note 2 9 4 4 6 3" xfId="47006"/>
    <cellStyle name="Note 2 9 4 4 7" xfId="18199"/>
    <cellStyle name="Note 2 9 4 4 8" xfId="20281"/>
    <cellStyle name="Note 2 9 4 5" xfId="3866"/>
    <cellStyle name="Note 2 9 4 5 2" xfId="13528"/>
    <cellStyle name="Note 2 9 4 5 2 2" xfId="30963"/>
    <cellStyle name="Note 2 9 4 5 2 3" xfId="45415"/>
    <cellStyle name="Note 2 9 4 5 3" xfId="15989"/>
    <cellStyle name="Note 2 9 4 5 3 2" xfId="33424"/>
    <cellStyle name="Note 2 9 4 5 3 3" xfId="47876"/>
    <cellStyle name="Note 2 9 4 5 4" xfId="21302"/>
    <cellStyle name="Note 2 9 4 5 5" xfId="35754"/>
    <cellStyle name="Note 2 9 4 6" xfId="6328"/>
    <cellStyle name="Note 2 9 4 6 2" xfId="23763"/>
    <cellStyle name="Note 2 9 4 6 3" xfId="38215"/>
    <cellStyle name="Note 2 9 4 7" xfId="8769"/>
    <cellStyle name="Note 2 9 4 7 2" xfId="26204"/>
    <cellStyle name="Note 2 9 4 7 3" xfId="40656"/>
    <cellStyle name="Note 2 9 4 8" xfId="11189"/>
    <cellStyle name="Note 2 9 4 8 2" xfId="28624"/>
    <cellStyle name="Note 2 9 4 8 3" xfId="43076"/>
    <cellStyle name="Note 2 9 4 9" xfId="18196"/>
    <cellStyle name="Note 2 9 5" xfId="1359"/>
    <cellStyle name="Note 2 9 5 2" xfId="1360"/>
    <cellStyle name="Note 2 9 5 2 2" xfId="3871"/>
    <cellStyle name="Note 2 9 5 2 2 2" xfId="13532"/>
    <cellStyle name="Note 2 9 5 2 2 2 2" xfId="30967"/>
    <cellStyle name="Note 2 9 5 2 2 2 3" xfId="45419"/>
    <cellStyle name="Note 2 9 5 2 2 3" xfId="15993"/>
    <cellStyle name="Note 2 9 5 2 2 3 2" xfId="33428"/>
    <cellStyle name="Note 2 9 5 2 2 3 3" xfId="47880"/>
    <cellStyle name="Note 2 9 5 2 2 4" xfId="21307"/>
    <cellStyle name="Note 2 9 5 2 2 5" xfId="35759"/>
    <cellStyle name="Note 2 9 5 2 3" xfId="6333"/>
    <cellStyle name="Note 2 9 5 2 3 2" xfId="23768"/>
    <cellStyle name="Note 2 9 5 2 3 3" xfId="38220"/>
    <cellStyle name="Note 2 9 5 2 4" xfId="8774"/>
    <cellStyle name="Note 2 9 5 2 4 2" xfId="26209"/>
    <cellStyle name="Note 2 9 5 2 4 3" xfId="40661"/>
    <cellStyle name="Note 2 9 5 2 5" xfId="11194"/>
    <cellStyle name="Note 2 9 5 2 5 2" xfId="28629"/>
    <cellStyle name="Note 2 9 5 2 5 3" xfId="43081"/>
    <cellStyle name="Note 2 9 5 2 6" xfId="18201"/>
    <cellStyle name="Note 2 9 5 3" xfId="1361"/>
    <cellStyle name="Note 2 9 5 3 2" xfId="3872"/>
    <cellStyle name="Note 2 9 5 3 2 2" xfId="13533"/>
    <cellStyle name="Note 2 9 5 3 2 2 2" xfId="30968"/>
    <cellStyle name="Note 2 9 5 3 2 2 3" xfId="45420"/>
    <cellStyle name="Note 2 9 5 3 2 3" xfId="15994"/>
    <cellStyle name="Note 2 9 5 3 2 3 2" xfId="33429"/>
    <cellStyle name="Note 2 9 5 3 2 3 3" xfId="47881"/>
    <cellStyle name="Note 2 9 5 3 2 4" xfId="21308"/>
    <cellStyle name="Note 2 9 5 3 2 5" xfId="35760"/>
    <cellStyle name="Note 2 9 5 3 3" xfId="6334"/>
    <cellStyle name="Note 2 9 5 3 3 2" xfId="23769"/>
    <cellStyle name="Note 2 9 5 3 3 3" xfId="38221"/>
    <cellStyle name="Note 2 9 5 3 4" xfId="8775"/>
    <cellStyle name="Note 2 9 5 3 4 2" xfId="26210"/>
    <cellStyle name="Note 2 9 5 3 4 3" xfId="40662"/>
    <cellStyle name="Note 2 9 5 3 5" xfId="11195"/>
    <cellStyle name="Note 2 9 5 3 5 2" xfId="28630"/>
    <cellStyle name="Note 2 9 5 3 5 3" xfId="43082"/>
    <cellStyle name="Note 2 9 5 3 6" xfId="18202"/>
    <cellStyle name="Note 2 9 5 4" xfId="1362"/>
    <cellStyle name="Note 2 9 5 4 2" xfId="3873"/>
    <cellStyle name="Note 2 9 5 4 2 2" xfId="21309"/>
    <cellStyle name="Note 2 9 5 4 2 3" xfId="35761"/>
    <cellStyle name="Note 2 9 5 4 3" xfId="6335"/>
    <cellStyle name="Note 2 9 5 4 3 2" xfId="23770"/>
    <cellStyle name="Note 2 9 5 4 3 3" xfId="38222"/>
    <cellStyle name="Note 2 9 5 4 4" xfId="8776"/>
    <cellStyle name="Note 2 9 5 4 4 2" xfId="26211"/>
    <cellStyle name="Note 2 9 5 4 4 3" xfId="40663"/>
    <cellStyle name="Note 2 9 5 4 5" xfId="11196"/>
    <cellStyle name="Note 2 9 5 4 5 2" xfId="28631"/>
    <cellStyle name="Note 2 9 5 4 5 3" xfId="43083"/>
    <cellStyle name="Note 2 9 5 4 6" xfId="15120"/>
    <cellStyle name="Note 2 9 5 4 6 2" xfId="32555"/>
    <cellStyle name="Note 2 9 5 4 6 3" xfId="47007"/>
    <cellStyle name="Note 2 9 5 4 7" xfId="18203"/>
    <cellStyle name="Note 2 9 5 4 8" xfId="20282"/>
    <cellStyle name="Note 2 9 5 5" xfId="3870"/>
    <cellStyle name="Note 2 9 5 5 2" xfId="13531"/>
    <cellStyle name="Note 2 9 5 5 2 2" xfId="30966"/>
    <cellStyle name="Note 2 9 5 5 2 3" xfId="45418"/>
    <cellStyle name="Note 2 9 5 5 3" xfId="15992"/>
    <cellStyle name="Note 2 9 5 5 3 2" xfId="33427"/>
    <cellStyle name="Note 2 9 5 5 3 3" xfId="47879"/>
    <cellStyle name="Note 2 9 5 5 4" xfId="21306"/>
    <cellStyle name="Note 2 9 5 5 5" xfId="35758"/>
    <cellStyle name="Note 2 9 5 6" xfId="6332"/>
    <cellStyle name="Note 2 9 5 6 2" xfId="23767"/>
    <cellStyle name="Note 2 9 5 6 3" xfId="38219"/>
    <cellStyle name="Note 2 9 5 7" xfId="8773"/>
    <cellStyle name="Note 2 9 5 7 2" xfId="26208"/>
    <cellStyle name="Note 2 9 5 7 3" xfId="40660"/>
    <cellStyle name="Note 2 9 5 8" xfId="11193"/>
    <cellStyle name="Note 2 9 5 8 2" xfId="28628"/>
    <cellStyle name="Note 2 9 5 8 3" xfId="43080"/>
    <cellStyle name="Note 2 9 5 9" xfId="18200"/>
    <cellStyle name="Note 2 9 6" xfId="1363"/>
    <cellStyle name="Note 2 9 6 2" xfId="3874"/>
    <cellStyle name="Note 2 9 6 2 2" xfId="13534"/>
    <cellStyle name="Note 2 9 6 2 2 2" xfId="30969"/>
    <cellStyle name="Note 2 9 6 2 2 3" xfId="45421"/>
    <cellStyle name="Note 2 9 6 2 3" xfId="15995"/>
    <cellStyle name="Note 2 9 6 2 3 2" xfId="33430"/>
    <cellStyle name="Note 2 9 6 2 3 3" xfId="47882"/>
    <cellStyle name="Note 2 9 6 2 4" xfId="21310"/>
    <cellStyle name="Note 2 9 6 2 5" xfId="35762"/>
    <cellStyle name="Note 2 9 6 3" xfId="6336"/>
    <cellStyle name="Note 2 9 6 3 2" xfId="23771"/>
    <cellStyle name="Note 2 9 6 3 3" xfId="38223"/>
    <cellStyle name="Note 2 9 6 4" xfId="8777"/>
    <cellStyle name="Note 2 9 6 4 2" xfId="26212"/>
    <cellStyle name="Note 2 9 6 4 3" xfId="40664"/>
    <cellStyle name="Note 2 9 6 5" xfId="11197"/>
    <cellStyle name="Note 2 9 6 5 2" xfId="28632"/>
    <cellStyle name="Note 2 9 6 5 3" xfId="43084"/>
    <cellStyle name="Note 2 9 6 6" xfId="18204"/>
    <cellStyle name="Note 2 9 7" xfId="1364"/>
    <cellStyle name="Note 2 9 7 2" xfId="3875"/>
    <cellStyle name="Note 2 9 7 2 2" xfId="13535"/>
    <cellStyle name="Note 2 9 7 2 2 2" xfId="30970"/>
    <cellStyle name="Note 2 9 7 2 2 3" xfId="45422"/>
    <cellStyle name="Note 2 9 7 2 3" xfId="15996"/>
    <cellStyle name="Note 2 9 7 2 3 2" xfId="33431"/>
    <cellStyle name="Note 2 9 7 2 3 3" xfId="47883"/>
    <cellStyle name="Note 2 9 7 2 4" xfId="21311"/>
    <cellStyle name="Note 2 9 7 2 5" xfId="35763"/>
    <cellStyle name="Note 2 9 7 3" xfId="6337"/>
    <cellStyle name="Note 2 9 7 3 2" xfId="23772"/>
    <cellStyle name="Note 2 9 7 3 3" xfId="38224"/>
    <cellStyle name="Note 2 9 7 4" xfId="8778"/>
    <cellStyle name="Note 2 9 7 4 2" xfId="26213"/>
    <cellStyle name="Note 2 9 7 4 3" xfId="40665"/>
    <cellStyle name="Note 2 9 7 5" xfId="11198"/>
    <cellStyle name="Note 2 9 7 5 2" xfId="28633"/>
    <cellStyle name="Note 2 9 7 5 3" xfId="43085"/>
    <cellStyle name="Note 2 9 7 6" xfId="18205"/>
    <cellStyle name="Note 2 9 8" xfId="1365"/>
    <cellStyle name="Note 2 9 8 2" xfId="3876"/>
    <cellStyle name="Note 2 9 8 2 2" xfId="21312"/>
    <cellStyle name="Note 2 9 8 2 3" xfId="35764"/>
    <cellStyle name="Note 2 9 8 3" xfId="6338"/>
    <cellStyle name="Note 2 9 8 3 2" xfId="23773"/>
    <cellStyle name="Note 2 9 8 3 3" xfId="38225"/>
    <cellStyle name="Note 2 9 8 4" xfId="8779"/>
    <cellStyle name="Note 2 9 8 4 2" xfId="26214"/>
    <cellStyle name="Note 2 9 8 4 3" xfId="40666"/>
    <cellStyle name="Note 2 9 8 5" xfId="11199"/>
    <cellStyle name="Note 2 9 8 5 2" xfId="28634"/>
    <cellStyle name="Note 2 9 8 5 3" xfId="43086"/>
    <cellStyle name="Note 2 9 8 6" xfId="15121"/>
    <cellStyle name="Note 2 9 8 6 2" xfId="32556"/>
    <cellStyle name="Note 2 9 8 6 3" xfId="47008"/>
    <cellStyle name="Note 2 9 8 7" xfId="18206"/>
    <cellStyle name="Note 2 9 8 8" xfId="20283"/>
    <cellStyle name="Note 2 9 9" xfId="3857"/>
    <cellStyle name="Note 2 9 9 2" xfId="13521"/>
    <cellStyle name="Note 2 9 9 2 2" xfId="30956"/>
    <cellStyle name="Note 2 9 9 2 3" xfId="45408"/>
    <cellStyle name="Note 2 9 9 3" xfId="15982"/>
    <cellStyle name="Note 2 9 9 3 2" xfId="33417"/>
    <cellStyle name="Note 2 9 9 3 3" xfId="47869"/>
    <cellStyle name="Note 2 9 9 4" xfId="21293"/>
    <cellStyle name="Note 2 9 9 5" xfId="35745"/>
    <cellStyle name="Note 20" xfId="1366"/>
    <cellStyle name="Note 20 2" xfId="1367"/>
    <cellStyle name="Note 20 2 2" xfId="3878"/>
    <cellStyle name="Note 20 2 2 2" xfId="13537"/>
    <cellStyle name="Note 20 2 2 2 2" xfId="30972"/>
    <cellStyle name="Note 20 2 2 2 3" xfId="45424"/>
    <cellStyle name="Note 20 2 2 3" xfId="15998"/>
    <cellStyle name="Note 20 2 2 3 2" xfId="33433"/>
    <cellStyle name="Note 20 2 2 3 3" xfId="47885"/>
    <cellStyle name="Note 20 2 2 4" xfId="21314"/>
    <cellStyle name="Note 20 2 2 5" xfId="35766"/>
    <cellStyle name="Note 20 2 3" xfId="6340"/>
    <cellStyle name="Note 20 2 3 2" xfId="23775"/>
    <cellStyle name="Note 20 2 3 3" xfId="38227"/>
    <cellStyle name="Note 20 2 4" xfId="8781"/>
    <cellStyle name="Note 20 2 4 2" xfId="26216"/>
    <cellStyle name="Note 20 2 4 3" xfId="40668"/>
    <cellStyle name="Note 20 2 5" xfId="11201"/>
    <cellStyle name="Note 20 2 5 2" xfId="28636"/>
    <cellStyle name="Note 20 2 5 3" xfId="43088"/>
    <cellStyle name="Note 20 2 6" xfId="18208"/>
    <cellStyle name="Note 20 3" xfId="1368"/>
    <cellStyle name="Note 20 3 2" xfId="3879"/>
    <cellStyle name="Note 20 3 2 2" xfId="13538"/>
    <cellStyle name="Note 20 3 2 2 2" xfId="30973"/>
    <cellStyle name="Note 20 3 2 2 3" xfId="45425"/>
    <cellStyle name="Note 20 3 2 3" xfId="15999"/>
    <cellStyle name="Note 20 3 2 3 2" xfId="33434"/>
    <cellStyle name="Note 20 3 2 3 3" xfId="47886"/>
    <cellStyle name="Note 20 3 2 4" xfId="21315"/>
    <cellStyle name="Note 20 3 2 5" xfId="35767"/>
    <cellStyle name="Note 20 3 3" xfId="6341"/>
    <cellStyle name="Note 20 3 3 2" xfId="23776"/>
    <cellStyle name="Note 20 3 3 3" xfId="38228"/>
    <cellStyle name="Note 20 3 4" xfId="8782"/>
    <cellStyle name="Note 20 3 4 2" xfId="26217"/>
    <cellStyle name="Note 20 3 4 3" xfId="40669"/>
    <cellStyle name="Note 20 3 5" xfId="11202"/>
    <cellStyle name="Note 20 3 5 2" xfId="28637"/>
    <cellStyle name="Note 20 3 5 3" xfId="43089"/>
    <cellStyle name="Note 20 3 6" xfId="18209"/>
    <cellStyle name="Note 20 4" xfId="1369"/>
    <cellStyle name="Note 20 4 2" xfId="3880"/>
    <cellStyle name="Note 20 4 2 2" xfId="21316"/>
    <cellStyle name="Note 20 4 2 3" xfId="35768"/>
    <cellStyle name="Note 20 4 3" xfId="6342"/>
    <cellStyle name="Note 20 4 3 2" xfId="23777"/>
    <cellStyle name="Note 20 4 3 3" xfId="38229"/>
    <cellStyle name="Note 20 4 4" xfId="8783"/>
    <cellStyle name="Note 20 4 4 2" xfId="26218"/>
    <cellStyle name="Note 20 4 4 3" xfId="40670"/>
    <cellStyle name="Note 20 4 5" xfId="11203"/>
    <cellStyle name="Note 20 4 5 2" xfId="28638"/>
    <cellStyle name="Note 20 4 5 3" xfId="43090"/>
    <cellStyle name="Note 20 4 6" xfId="15122"/>
    <cellStyle name="Note 20 4 6 2" xfId="32557"/>
    <cellStyle name="Note 20 4 6 3" xfId="47009"/>
    <cellStyle name="Note 20 4 7" xfId="18210"/>
    <cellStyle name="Note 20 4 8" xfId="20284"/>
    <cellStyle name="Note 20 5" xfId="3877"/>
    <cellStyle name="Note 20 5 2" xfId="13536"/>
    <cellStyle name="Note 20 5 2 2" xfId="30971"/>
    <cellStyle name="Note 20 5 2 3" xfId="45423"/>
    <cellStyle name="Note 20 5 3" xfId="15997"/>
    <cellStyle name="Note 20 5 3 2" xfId="33432"/>
    <cellStyle name="Note 20 5 3 3" xfId="47884"/>
    <cellStyle name="Note 20 5 4" xfId="21313"/>
    <cellStyle name="Note 20 5 5" xfId="35765"/>
    <cellStyle name="Note 20 6" xfId="6339"/>
    <cellStyle name="Note 20 6 2" xfId="23774"/>
    <cellStyle name="Note 20 6 3" xfId="38226"/>
    <cellStyle name="Note 20 7" xfId="8780"/>
    <cellStyle name="Note 20 7 2" xfId="26215"/>
    <cellStyle name="Note 20 7 3" xfId="40667"/>
    <cellStyle name="Note 20 8" xfId="11200"/>
    <cellStyle name="Note 20 8 2" xfId="28635"/>
    <cellStyle name="Note 20 8 3" xfId="43087"/>
    <cellStyle name="Note 20 9" xfId="18207"/>
    <cellStyle name="Note 21" xfId="1370"/>
    <cellStyle name="Note 21 2" xfId="1371"/>
    <cellStyle name="Note 21 2 2" xfId="3882"/>
    <cellStyle name="Note 21 2 2 2" xfId="13540"/>
    <cellStyle name="Note 21 2 2 2 2" xfId="30975"/>
    <cellStyle name="Note 21 2 2 2 3" xfId="45427"/>
    <cellStyle name="Note 21 2 2 3" xfId="16001"/>
    <cellStyle name="Note 21 2 2 3 2" xfId="33436"/>
    <cellStyle name="Note 21 2 2 3 3" xfId="47888"/>
    <cellStyle name="Note 21 2 2 4" xfId="21318"/>
    <cellStyle name="Note 21 2 2 5" xfId="35770"/>
    <cellStyle name="Note 21 2 3" xfId="6344"/>
    <cellStyle name="Note 21 2 3 2" xfId="23779"/>
    <cellStyle name="Note 21 2 3 3" xfId="38231"/>
    <cellStyle name="Note 21 2 4" xfId="8785"/>
    <cellStyle name="Note 21 2 4 2" xfId="26220"/>
    <cellStyle name="Note 21 2 4 3" xfId="40672"/>
    <cellStyle name="Note 21 2 5" xfId="11205"/>
    <cellStyle name="Note 21 2 5 2" xfId="28640"/>
    <cellStyle name="Note 21 2 5 3" xfId="43092"/>
    <cellStyle name="Note 21 2 6" xfId="18212"/>
    <cellStyle name="Note 21 3" xfId="1372"/>
    <cellStyle name="Note 21 3 2" xfId="3883"/>
    <cellStyle name="Note 21 3 2 2" xfId="13541"/>
    <cellStyle name="Note 21 3 2 2 2" xfId="30976"/>
    <cellStyle name="Note 21 3 2 2 3" xfId="45428"/>
    <cellStyle name="Note 21 3 2 3" xfId="16002"/>
    <cellStyle name="Note 21 3 2 3 2" xfId="33437"/>
    <cellStyle name="Note 21 3 2 3 3" xfId="47889"/>
    <cellStyle name="Note 21 3 2 4" xfId="21319"/>
    <cellStyle name="Note 21 3 2 5" xfId="35771"/>
    <cellStyle name="Note 21 3 3" xfId="6345"/>
    <cellStyle name="Note 21 3 3 2" xfId="23780"/>
    <cellStyle name="Note 21 3 3 3" xfId="38232"/>
    <cellStyle name="Note 21 3 4" xfId="8786"/>
    <cellStyle name="Note 21 3 4 2" xfId="26221"/>
    <cellStyle name="Note 21 3 4 3" xfId="40673"/>
    <cellStyle name="Note 21 3 5" xfId="11206"/>
    <cellStyle name="Note 21 3 5 2" xfId="28641"/>
    <cellStyle name="Note 21 3 5 3" xfId="43093"/>
    <cellStyle name="Note 21 3 6" xfId="18213"/>
    <cellStyle name="Note 21 4" xfId="1373"/>
    <cellStyle name="Note 21 4 2" xfId="3884"/>
    <cellStyle name="Note 21 4 2 2" xfId="21320"/>
    <cellStyle name="Note 21 4 2 3" xfId="35772"/>
    <cellStyle name="Note 21 4 3" xfId="6346"/>
    <cellStyle name="Note 21 4 3 2" xfId="23781"/>
    <cellStyle name="Note 21 4 3 3" xfId="38233"/>
    <cellStyle name="Note 21 4 4" xfId="8787"/>
    <cellStyle name="Note 21 4 4 2" xfId="26222"/>
    <cellStyle name="Note 21 4 4 3" xfId="40674"/>
    <cellStyle name="Note 21 4 5" xfId="11207"/>
    <cellStyle name="Note 21 4 5 2" xfId="28642"/>
    <cellStyle name="Note 21 4 5 3" xfId="43094"/>
    <cellStyle name="Note 21 4 6" xfId="15123"/>
    <cellStyle name="Note 21 4 6 2" xfId="32558"/>
    <cellStyle name="Note 21 4 6 3" xfId="47010"/>
    <cellStyle name="Note 21 4 7" xfId="18214"/>
    <cellStyle name="Note 21 4 8" xfId="20285"/>
    <cellStyle name="Note 21 5" xfId="3881"/>
    <cellStyle name="Note 21 5 2" xfId="13539"/>
    <cellStyle name="Note 21 5 2 2" xfId="30974"/>
    <cellStyle name="Note 21 5 2 3" xfId="45426"/>
    <cellStyle name="Note 21 5 3" xfId="16000"/>
    <cellStyle name="Note 21 5 3 2" xfId="33435"/>
    <cellStyle name="Note 21 5 3 3" xfId="47887"/>
    <cellStyle name="Note 21 5 4" xfId="21317"/>
    <cellStyle name="Note 21 5 5" xfId="35769"/>
    <cellStyle name="Note 21 6" xfId="6343"/>
    <cellStyle name="Note 21 6 2" xfId="23778"/>
    <cellStyle name="Note 21 6 3" xfId="38230"/>
    <cellStyle name="Note 21 7" xfId="8784"/>
    <cellStyle name="Note 21 7 2" xfId="26219"/>
    <cellStyle name="Note 21 7 3" xfId="40671"/>
    <cellStyle name="Note 21 8" xfId="11204"/>
    <cellStyle name="Note 21 8 2" xfId="28639"/>
    <cellStyle name="Note 21 8 3" xfId="43091"/>
    <cellStyle name="Note 21 9" xfId="18211"/>
    <cellStyle name="Note 22" xfId="1374"/>
    <cellStyle name="Note 22 2" xfId="1375"/>
    <cellStyle name="Note 22 2 2" xfId="3886"/>
    <cellStyle name="Note 22 2 2 2" xfId="13543"/>
    <cellStyle name="Note 22 2 2 2 2" xfId="30978"/>
    <cellStyle name="Note 22 2 2 2 3" xfId="45430"/>
    <cellStyle name="Note 22 2 2 3" xfId="16004"/>
    <cellStyle name="Note 22 2 2 3 2" xfId="33439"/>
    <cellStyle name="Note 22 2 2 3 3" xfId="47891"/>
    <cellStyle name="Note 22 2 2 4" xfId="21322"/>
    <cellStyle name="Note 22 2 2 5" xfId="35774"/>
    <cellStyle name="Note 22 2 3" xfId="6348"/>
    <cellStyle name="Note 22 2 3 2" xfId="23783"/>
    <cellStyle name="Note 22 2 3 3" xfId="38235"/>
    <cellStyle name="Note 22 2 4" xfId="8789"/>
    <cellStyle name="Note 22 2 4 2" xfId="26224"/>
    <cellStyle name="Note 22 2 4 3" xfId="40676"/>
    <cellStyle name="Note 22 2 5" xfId="11209"/>
    <cellStyle name="Note 22 2 5 2" xfId="28644"/>
    <cellStyle name="Note 22 2 5 3" xfId="43096"/>
    <cellStyle name="Note 22 2 6" xfId="18216"/>
    <cellStyle name="Note 22 3" xfId="1376"/>
    <cellStyle name="Note 22 3 2" xfId="3887"/>
    <cellStyle name="Note 22 3 2 2" xfId="13544"/>
    <cellStyle name="Note 22 3 2 2 2" xfId="30979"/>
    <cellStyle name="Note 22 3 2 2 3" xfId="45431"/>
    <cellStyle name="Note 22 3 2 3" xfId="16005"/>
    <cellStyle name="Note 22 3 2 3 2" xfId="33440"/>
    <cellStyle name="Note 22 3 2 3 3" xfId="47892"/>
    <cellStyle name="Note 22 3 2 4" xfId="21323"/>
    <cellStyle name="Note 22 3 2 5" xfId="35775"/>
    <cellStyle name="Note 22 3 3" xfId="6349"/>
    <cellStyle name="Note 22 3 3 2" xfId="23784"/>
    <cellStyle name="Note 22 3 3 3" xfId="38236"/>
    <cellStyle name="Note 22 3 4" xfId="8790"/>
    <cellStyle name="Note 22 3 4 2" xfId="26225"/>
    <cellStyle name="Note 22 3 4 3" xfId="40677"/>
    <cellStyle name="Note 22 3 5" xfId="11210"/>
    <cellStyle name="Note 22 3 5 2" xfId="28645"/>
    <cellStyle name="Note 22 3 5 3" xfId="43097"/>
    <cellStyle name="Note 22 3 6" xfId="18217"/>
    <cellStyle name="Note 22 4" xfId="1377"/>
    <cellStyle name="Note 22 4 2" xfId="3888"/>
    <cellStyle name="Note 22 4 2 2" xfId="21324"/>
    <cellStyle name="Note 22 4 2 3" xfId="35776"/>
    <cellStyle name="Note 22 4 3" xfId="6350"/>
    <cellStyle name="Note 22 4 3 2" xfId="23785"/>
    <cellStyle name="Note 22 4 3 3" xfId="38237"/>
    <cellStyle name="Note 22 4 4" xfId="8791"/>
    <cellStyle name="Note 22 4 4 2" xfId="26226"/>
    <cellStyle name="Note 22 4 4 3" xfId="40678"/>
    <cellStyle name="Note 22 4 5" xfId="11211"/>
    <cellStyle name="Note 22 4 5 2" xfId="28646"/>
    <cellStyle name="Note 22 4 5 3" xfId="43098"/>
    <cellStyle name="Note 22 4 6" xfId="15124"/>
    <cellStyle name="Note 22 4 6 2" xfId="32559"/>
    <cellStyle name="Note 22 4 6 3" xfId="47011"/>
    <cellStyle name="Note 22 4 7" xfId="18218"/>
    <cellStyle name="Note 22 4 8" xfId="20286"/>
    <cellStyle name="Note 22 5" xfId="3885"/>
    <cellStyle name="Note 22 5 2" xfId="13542"/>
    <cellStyle name="Note 22 5 2 2" xfId="30977"/>
    <cellStyle name="Note 22 5 2 3" xfId="45429"/>
    <cellStyle name="Note 22 5 3" xfId="16003"/>
    <cellStyle name="Note 22 5 3 2" xfId="33438"/>
    <cellStyle name="Note 22 5 3 3" xfId="47890"/>
    <cellStyle name="Note 22 5 4" xfId="21321"/>
    <cellStyle name="Note 22 5 5" xfId="35773"/>
    <cellStyle name="Note 22 6" xfId="6347"/>
    <cellStyle name="Note 22 6 2" xfId="23782"/>
    <cellStyle name="Note 22 6 3" xfId="38234"/>
    <cellStyle name="Note 22 7" xfId="8788"/>
    <cellStyle name="Note 22 7 2" xfId="26223"/>
    <cellStyle name="Note 22 7 3" xfId="40675"/>
    <cellStyle name="Note 22 8" xfId="11208"/>
    <cellStyle name="Note 22 8 2" xfId="28643"/>
    <cellStyle name="Note 22 8 3" xfId="43095"/>
    <cellStyle name="Note 22 9" xfId="18215"/>
    <cellStyle name="Note 23" xfId="1378"/>
    <cellStyle name="Note 23 2" xfId="1379"/>
    <cellStyle name="Note 23 2 2" xfId="3890"/>
    <cellStyle name="Note 23 2 2 2" xfId="13546"/>
    <cellStyle name="Note 23 2 2 2 2" xfId="30981"/>
    <cellStyle name="Note 23 2 2 2 3" xfId="45433"/>
    <cellStyle name="Note 23 2 2 3" xfId="16007"/>
    <cellStyle name="Note 23 2 2 3 2" xfId="33442"/>
    <cellStyle name="Note 23 2 2 3 3" xfId="47894"/>
    <cellStyle name="Note 23 2 2 4" xfId="21326"/>
    <cellStyle name="Note 23 2 2 5" xfId="35778"/>
    <cellStyle name="Note 23 2 3" xfId="6352"/>
    <cellStyle name="Note 23 2 3 2" xfId="23787"/>
    <cellStyle name="Note 23 2 3 3" xfId="38239"/>
    <cellStyle name="Note 23 2 4" xfId="8793"/>
    <cellStyle name="Note 23 2 4 2" xfId="26228"/>
    <cellStyle name="Note 23 2 4 3" xfId="40680"/>
    <cellStyle name="Note 23 2 5" xfId="11213"/>
    <cellStyle name="Note 23 2 5 2" xfId="28648"/>
    <cellStyle name="Note 23 2 5 3" xfId="43100"/>
    <cellStyle name="Note 23 2 6" xfId="18220"/>
    <cellStyle name="Note 23 3" xfId="1380"/>
    <cellStyle name="Note 23 3 2" xfId="3891"/>
    <cellStyle name="Note 23 3 2 2" xfId="13547"/>
    <cellStyle name="Note 23 3 2 2 2" xfId="30982"/>
    <cellStyle name="Note 23 3 2 2 3" xfId="45434"/>
    <cellStyle name="Note 23 3 2 3" xfId="16008"/>
    <cellStyle name="Note 23 3 2 3 2" xfId="33443"/>
    <cellStyle name="Note 23 3 2 3 3" xfId="47895"/>
    <cellStyle name="Note 23 3 2 4" xfId="21327"/>
    <cellStyle name="Note 23 3 2 5" xfId="35779"/>
    <cellStyle name="Note 23 3 3" xfId="6353"/>
    <cellStyle name="Note 23 3 3 2" xfId="23788"/>
    <cellStyle name="Note 23 3 3 3" xfId="38240"/>
    <cellStyle name="Note 23 3 4" xfId="8794"/>
    <cellStyle name="Note 23 3 4 2" xfId="26229"/>
    <cellStyle name="Note 23 3 4 3" xfId="40681"/>
    <cellStyle name="Note 23 3 5" xfId="11214"/>
    <cellStyle name="Note 23 3 5 2" xfId="28649"/>
    <cellStyle name="Note 23 3 5 3" xfId="43101"/>
    <cellStyle name="Note 23 3 6" xfId="18221"/>
    <cellStyle name="Note 23 4" xfId="1381"/>
    <cellStyle name="Note 23 4 2" xfId="3892"/>
    <cellStyle name="Note 23 4 2 2" xfId="21328"/>
    <cellStyle name="Note 23 4 2 3" xfId="35780"/>
    <cellStyle name="Note 23 4 3" xfId="6354"/>
    <cellStyle name="Note 23 4 3 2" xfId="23789"/>
    <cellStyle name="Note 23 4 3 3" xfId="38241"/>
    <cellStyle name="Note 23 4 4" xfId="8795"/>
    <cellStyle name="Note 23 4 4 2" xfId="26230"/>
    <cellStyle name="Note 23 4 4 3" xfId="40682"/>
    <cellStyle name="Note 23 4 5" xfId="11215"/>
    <cellStyle name="Note 23 4 5 2" xfId="28650"/>
    <cellStyle name="Note 23 4 5 3" xfId="43102"/>
    <cellStyle name="Note 23 4 6" xfId="15125"/>
    <cellStyle name="Note 23 4 6 2" xfId="32560"/>
    <cellStyle name="Note 23 4 6 3" xfId="47012"/>
    <cellStyle name="Note 23 4 7" xfId="18222"/>
    <cellStyle name="Note 23 4 8" xfId="20287"/>
    <cellStyle name="Note 23 5" xfId="3889"/>
    <cellStyle name="Note 23 5 2" xfId="13545"/>
    <cellStyle name="Note 23 5 2 2" xfId="30980"/>
    <cellStyle name="Note 23 5 2 3" xfId="45432"/>
    <cellStyle name="Note 23 5 3" xfId="16006"/>
    <cellStyle name="Note 23 5 3 2" xfId="33441"/>
    <cellStyle name="Note 23 5 3 3" xfId="47893"/>
    <cellStyle name="Note 23 5 4" xfId="21325"/>
    <cellStyle name="Note 23 5 5" xfId="35777"/>
    <cellStyle name="Note 23 6" xfId="6351"/>
    <cellStyle name="Note 23 6 2" xfId="23786"/>
    <cellStyle name="Note 23 6 3" xfId="38238"/>
    <cellStyle name="Note 23 7" xfId="8792"/>
    <cellStyle name="Note 23 7 2" xfId="26227"/>
    <cellStyle name="Note 23 7 3" xfId="40679"/>
    <cellStyle name="Note 23 8" xfId="11212"/>
    <cellStyle name="Note 23 8 2" xfId="28647"/>
    <cellStyle name="Note 23 8 3" xfId="43099"/>
    <cellStyle name="Note 23 9" xfId="18219"/>
    <cellStyle name="Note 24" xfId="1382"/>
    <cellStyle name="Note 24 2" xfId="1383"/>
    <cellStyle name="Note 24 2 2" xfId="3894"/>
    <cellStyle name="Note 24 2 2 2" xfId="13549"/>
    <cellStyle name="Note 24 2 2 2 2" xfId="30984"/>
    <cellStyle name="Note 24 2 2 2 3" xfId="45436"/>
    <cellStyle name="Note 24 2 2 3" xfId="16010"/>
    <cellStyle name="Note 24 2 2 3 2" xfId="33445"/>
    <cellStyle name="Note 24 2 2 3 3" xfId="47897"/>
    <cellStyle name="Note 24 2 2 4" xfId="21330"/>
    <cellStyle name="Note 24 2 2 5" xfId="35782"/>
    <cellStyle name="Note 24 2 3" xfId="6356"/>
    <cellStyle name="Note 24 2 3 2" xfId="23791"/>
    <cellStyle name="Note 24 2 3 3" xfId="38243"/>
    <cellStyle name="Note 24 2 4" xfId="8797"/>
    <cellStyle name="Note 24 2 4 2" xfId="26232"/>
    <cellStyle name="Note 24 2 4 3" xfId="40684"/>
    <cellStyle name="Note 24 2 5" xfId="11217"/>
    <cellStyle name="Note 24 2 5 2" xfId="28652"/>
    <cellStyle name="Note 24 2 5 3" xfId="43104"/>
    <cellStyle name="Note 24 2 6" xfId="18224"/>
    <cellStyle name="Note 24 3" xfId="1384"/>
    <cellStyle name="Note 24 3 2" xfId="3895"/>
    <cellStyle name="Note 24 3 2 2" xfId="13550"/>
    <cellStyle name="Note 24 3 2 2 2" xfId="30985"/>
    <cellStyle name="Note 24 3 2 2 3" xfId="45437"/>
    <cellStyle name="Note 24 3 2 3" xfId="16011"/>
    <cellStyle name="Note 24 3 2 3 2" xfId="33446"/>
    <cellStyle name="Note 24 3 2 3 3" xfId="47898"/>
    <cellStyle name="Note 24 3 2 4" xfId="21331"/>
    <cellStyle name="Note 24 3 2 5" xfId="35783"/>
    <cellStyle name="Note 24 3 3" xfId="6357"/>
    <cellStyle name="Note 24 3 3 2" xfId="23792"/>
    <cellStyle name="Note 24 3 3 3" xfId="38244"/>
    <cellStyle name="Note 24 3 4" xfId="8798"/>
    <cellStyle name="Note 24 3 4 2" xfId="26233"/>
    <cellStyle name="Note 24 3 4 3" xfId="40685"/>
    <cellStyle name="Note 24 3 5" xfId="11218"/>
    <cellStyle name="Note 24 3 5 2" xfId="28653"/>
    <cellStyle name="Note 24 3 5 3" xfId="43105"/>
    <cellStyle name="Note 24 3 6" xfId="18225"/>
    <cellStyle name="Note 24 4" xfId="1385"/>
    <cellStyle name="Note 24 4 2" xfId="3896"/>
    <cellStyle name="Note 24 4 2 2" xfId="21332"/>
    <cellStyle name="Note 24 4 2 3" xfId="35784"/>
    <cellStyle name="Note 24 4 3" xfId="6358"/>
    <cellStyle name="Note 24 4 3 2" xfId="23793"/>
    <cellStyle name="Note 24 4 3 3" xfId="38245"/>
    <cellStyle name="Note 24 4 4" xfId="8799"/>
    <cellStyle name="Note 24 4 4 2" xfId="26234"/>
    <cellStyle name="Note 24 4 4 3" xfId="40686"/>
    <cellStyle name="Note 24 4 5" xfId="11219"/>
    <cellStyle name="Note 24 4 5 2" xfId="28654"/>
    <cellStyle name="Note 24 4 5 3" xfId="43106"/>
    <cellStyle name="Note 24 4 6" xfId="15126"/>
    <cellStyle name="Note 24 4 6 2" xfId="32561"/>
    <cellStyle name="Note 24 4 6 3" xfId="47013"/>
    <cellStyle name="Note 24 4 7" xfId="18226"/>
    <cellStyle name="Note 24 4 8" xfId="20288"/>
    <cellStyle name="Note 24 5" xfId="3893"/>
    <cellStyle name="Note 24 5 2" xfId="13548"/>
    <cellStyle name="Note 24 5 2 2" xfId="30983"/>
    <cellStyle name="Note 24 5 2 3" xfId="45435"/>
    <cellStyle name="Note 24 5 3" xfId="16009"/>
    <cellStyle name="Note 24 5 3 2" xfId="33444"/>
    <cellStyle name="Note 24 5 3 3" xfId="47896"/>
    <cellStyle name="Note 24 5 4" xfId="21329"/>
    <cellStyle name="Note 24 5 5" xfId="35781"/>
    <cellStyle name="Note 24 6" xfId="6355"/>
    <cellStyle name="Note 24 6 2" xfId="23790"/>
    <cellStyle name="Note 24 6 3" xfId="38242"/>
    <cellStyle name="Note 24 7" xfId="8796"/>
    <cellStyle name="Note 24 7 2" xfId="26231"/>
    <cellStyle name="Note 24 7 3" xfId="40683"/>
    <cellStyle name="Note 24 8" xfId="11216"/>
    <cellStyle name="Note 24 8 2" xfId="28651"/>
    <cellStyle name="Note 24 8 3" xfId="43103"/>
    <cellStyle name="Note 24 9" xfId="18223"/>
    <cellStyle name="Note 25" xfId="1386"/>
    <cellStyle name="Note 25 2" xfId="1387"/>
    <cellStyle name="Note 25 2 2" xfId="3898"/>
    <cellStyle name="Note 25 2 2 2" xfId="13552"/>
    <cellStyle name="Note 25 2 2 2 2" xfId="30987"/>
    <cellStyle name="Note 25 2 2 2 3" xfId="45439"/>
    <cellStyle name="Note 25 2 2 3" xfId="16013"/>
    <cellStyle name="Note 25 2 2 3 2" xfId="33448"/>
    <cellStyle name="Note 25 2 2 3 3" xfId="47900"/>
    <cellStyle name="Note 25 2 2 4" xfId="21334"/>
    <cellStyle name="Note 25 2 2 5" xfId="35786"/>
    <cellStyle name="Note 25 2 3" xfId="6360"/>
    <cellStyle name="Note 25 2 3 2" xfId="23795"/>
    <cellStyle name="Note 25 2 3 3" xfId="38247"/>
    <cellStyle name="Note 25 2 4" xfId="8801"/>
    <cellStyle name="Note 25 2 4 2" xfId="26236"/>
    <cellStyle name="Note 25 2 4 3" xfId="40688"/>
    <cellStyle name="Note 25 2 5" xfId="11221"/>
    <cellStyle name="Note 25 2 5 2" xfId="28656"/>
    <cellStyle name="Note 25 2 5 3" xfId="43108"/>
    <cellStyle name="Note 25 2 6" xfId="18228"/>
    <cellStyle name="Note 25 3" xfId="1388"/>
    <cellStyle name="Note 25 3 2" xfId="3899"/>
    <cellStyle name="Note 25 3 2 2" xfId="13553"/>
    <cellStyle name="Note 25 3 2 2 2" xfId="30988"/>
    <cellStyle name="Note 25 3 2 2 3" xfId="45440"/>
    <cellStyle name="Note 25 3 2 3" xfId="16014"/>
    <cellStyle name="Note 25 3 2 3 2" xfId="33449"/>
    <cellStyle name="Note 25 3 2 3 3" xfId="47901"/>
    <cellStyle name="Note 25 3 2 4" xfId="21335"/>
    <cellStyle name="Note 25 3 2 5" xfId="35787"/>
    <cellStyle name="Note 25 3 3" xfId="6361"/>
    <cellStyle name="Note 25 3 3 2" xfId="23796"/>
    <cellStyle name="Note 25 3 3 3" xfId="38248"/>
    <cellStyle name="Note 25 3 4" xfId="8802"/>
    <cellStyle name="Note 25 3 4 2" xfId="26237"/>
    <cellStyle name="Note 25 3 4 3" xfId="40689"/>
    <cellStyle name="Note 25 3 5" xfId="11222"/>
    <cellStyle name="Note 25 3 5 2" xfId="28657"/>
    <cellStyle name="Note 25 3 5 3" xfId="43109"/>
    <cellStyle name="Note 25 3 6" xfId="18229"/>
    <cellStyle name="Note 25 4" xfId="1389"/>
    <cellStyle name="Note 25 4 2" xfId="3900"/>
    <cellStyle name="Note 25 4 2 2" xfId="21336"/>
    <cellStyle name="Note 25 4 2 3" xfId="35788"/>
    <cellStyle name="Note 25 4 3" xfId="6362"/>
    <cellStyle name="Note 25 4 3 2" xfId="23797"/>
    <cellStyle name="Note 25 4 3 3" xfId="38249"/>
    <cellStyle name="Note 25 4 4" xfId="8803"/>
    <cellStyle name="Note 25 4 4 2" xfId="26238"/>
    <cellStyle name="Note 25 4 4 3" xfId="40690"/>
    <cellStyle name="Note 25 4 5" xfId="11223"/>
    <cellStyle name="Note 25 4 5 2" xfId="28658"/>
    <cellStyle name="Note 25 4 5 3" xfId="43110"/>
    <cellStyle name="Note 25 4 6" xfId="15127"/>
    <cellStyle name="Note 25 4 6 2" xfId="32562"/>
    <cellStyle name="Note 25 4 6 3" xfId="47014"/>
    <cellStyle name="Note 25 4 7" xfId="18230"/>
    <cellStyle name="Note 25 4 8" xfId="20289"/>
    <cellStyle name="Note 25 5" xfId="3897"/>
    <cellStyle name="Note 25 5 2" xfId="13551"/>
    <cellStyle name="Note 25 5 2 2" xfId="30986"/>
    <cellStyle name="Note 25 5 2 3" xfId="45438"/>
    <cellStyle name="Note 25 5 3" xfId="16012"/>
    <cellStyle name="Note 25 5 3 2" xfId="33447"/>
    <cellStyle name="Note 25 5 3 3" xfId="47899"/>
    <cellStyle name="Note 25 5 4" xfId="21333"/>
    <cellStyle name="Note 25 5 5" xfId="35785"/>
    <cellStyle name="Note 25 6" xfId="6359"/>
    <cellStyle name="Note 25 6 2" xfId="23794"/>
    <cellStyle name="Note 25 6 3" xfId="38246"/>
    <cellStyle name="Note 25 7" xfId="8800"/>
    <cellStyle name="Note 25 7 2" xfId="26235"/>
    <cellStyle name="Note 25 7 3" xfId="40687"/>
    <cellStyle name="Note 25 8" xfId="11220"/>
    <cellStyle name="Note 25 8 2" xfId="28655"/>
    <cellStyle name="Note 25 8 3" xfId="43107"/>
    <cellStyle name="Note 25 9" xfId="18227"/>
    <cellStyle name="Note 26" xfId="1390"/>
    <cellStyle name="Note 26 2" xfId="1391"/>
    <cellStyle name="Note 26 2 2" xfId="3902"/>
    <cellStyle name="Note 26 2 2 2" xfId="13555"/>
    <cellStyle name="Note 26 2 2 2 2" xfId="30990"/>
    <cellStyle name="Note 26 2 2 2 3" xfId="45442"/>
    <cellStyle name="Note 26 2 2 3" xfId="16016"/>
    <cellStyle name="Note 26 2 2 3 2" xfId="33451"/>
    <cellStyle name="Note 26 2 2 3 3" xfId="47903"/>
    <cellStyle name="Note 26 2 2 4" xfId="21338"/>
    <cellStyle name="Note 26 2 2 5" xfId="35790"/>
    <cellStyle name="Note 26 2 3" xfId="6364"/>
    <cellStyle name="Note 26 2 3 2" xfId="23799"/>
    <cellStyle name="Note 26 2 3 3" xfId="38251"/>
    <cellStyle name="Note 26 2 4" xfId="8805"/>
    <cellStyle name="Note 26 2 4 2" xfId="26240"/>
    <cellStyle name="Note 26 2 4 3" xfId="40692"/>
    <cellStyle name="Note 26 2 5" xfId="11225"/>
    <cellStyle name="Note 26 2 5 2" xfId="28660"/>
    <cellStyle name="Note 26 2 5 3" xfId="43112"/>
    <cellStyle name="Note 26 2 6" xfId="18232"/>
    <cellStyle name="Note 26 3" xfId="1392"/>
    <cellStyle name="Note 26 3 2" xfId="3903"/>
    <cellStyle name="Note 26 3 2 2" xfId="13556"/>
    <cellStyle name="Note 26 3 2 2 2" xfId="30991"/>
    <cellStyle name="Note 26 3 2 2 3" xfId="45443"/>
    <cellStyle name="Note 26 3 2 3" xfId="16017"/>
    <cellStyle name="Note 26 3 2 3 2" xfId="33452"/>
    <cellStyle name="Note 26 3 2 3 3" xfId="47904"/>
    <cellStyle name="Note 26 3 2 4" xfId="21339"/>
    <cellStyle name="Note 26 3 2 5" xfId="35791"/>
    <cellStyle name="Note 26 3 3" xfId="6365"/>
    <cellStyle name="Note 26 3 3 2" xfId="23800"/>
    <cellStyle name="Note 26 3 3 3" xfId="38252"/>
    <cellStyle name="Note 26 3 4" xfId="8806"/>
    <cellStyle name="Note 26 3 4 2" xfId="26241"/>
    <cellStyle name="Note 26 3 4 3" xfId="40693"/>
    <cellStyle name="Note 26 3 5" xfId="11226"/>
    <cellStyle name="Note 26 3 5 2" xfId="28661"/>
    <cellStyle name="Note 26 3 5 3" xfId="43113"/>
    <cellStyle name="Note 26 3 6" xfId="18233"/>
    <cellStyle name="Note 26 4" xfId="1393"/>
    <cellStyle name="Note 26 4 2" xfId="3904"/>
    <cellStyle name="Note 26 4 2 2" xfId="21340"/>
    <cellStyle name="Note 26 4 2 3" xfId="35792"/>
    <cellStyle name="Note 26 4 3" xfId="6366"/>
    <cellStyle name="Note 26 4 3 2" xfId="23801"/>
    <cellStyle name="Note 26 4 3 3" xfId="38253"/>
    <cellStyle name="Note 26 4 4" xfId="8807"/>
    <cellStyle name="Note 26 4 4 2" xfId="26242"/>
    <cellStyle name="Note 26 4 4 3" xfId="40694"/>
    <cellStyle name="Note 26 4 5" xfId="11227"/>
    <cellStyle name="Note 26 4 5 2" xfId="28662"/>
    <cellStyle name="Note 26 4 5 3" xfId="43114"/>
    <cellStyle name="Note 26 4 6" xfId="15128"/>
    <cellStyle name="Note 26 4 6 2" xfId="32563"/>
    <cellStyle name="Note 26 4 6 3" xfId="47015"/>
    <cellStyle name="Note 26 4 7" xfId="18234"/>
    <cellStyle name="Note 26 4 8" xfId="20290"/>
    <cellStyle name="Note 26 5" xfId="3901"/>
    <cellStyle name="Note 26 5 2" xfId="13554"/>
    <cellStyle name="Note 26 5 2 2" xfId="30989"/>
    <cellStyle name="Note 26 5 2 3" xfId="45441"/>
    <cellStyle name="Note 26 5 3" xfId="16015"/>
    <cellStyle name="Note 26 5 3 2" xfId="33450"/>
    <cellStyle name="Note 26 5 3 3" xfId="47902"/>
    <cellStyle name="Note 26 5 4" xfId="21337"/>
    <cellStyle name="Note 26 5 5" xfId="35789"/>
    <cellStyle name="Note 26 6" xfId="6363"/>
    <cellStyle name="Note 26 6 2" xfId="23798"/>
    <cellStyle name="Note 26 6 3" xfId="38250"/>
    <cellStyle name="Note 26 7" xfId="8804"/>
    <cellStyle name="Note 26 7 2" xfId="26239"/>
    <cellStyle name="Note 26 7 3" xfId="40691"/>
    <cellStyle name="Note 26 8" xfId="11224"/>
    <cellStyle name="Note 26 8 2" xfId="28659"/>
    <cellStyle name="Note 26 8 3" xfId="43111"/>
    <cellStyle name="Note 26 9" xfId="18231"/>
    <cellStyle name="Note 27" xfId="1394"/>
    <cellStyle name="Note 27 2" xfId="1395"/>
    <cellStyle name="Note 27 2 2" xfId="3906"/>
    <cellStyle name="Note 27 2 2 2" xfId="13558"/>
    <cellStyle name="Note 27 2 2 2 2" xfId="30993"/>
    <cellStyle name="Note 27 2 2 2 3" xfId="45445"/>
    <cellStyle name="Note 27 2 2 3" xfId="16019"/>
    <cellStyle name="Note 27 2 2 3 2" xfId="33454"/>
    <cellStyle name="Note 27 2 2 3 3" xfId="47906"/>
    <cellStyle name="Note 27 2 2 4" xfId="21342"/>
    <cellStyle name="Note 27 2 2 5" xfId="35794"/>
    <cellStyle name="Note 27 2 3" xfId="6368"/>
    <cellStyle name="Note 27 2 3 2" xfId="23803"/>
    <cellStyle name="Note 27 2 3 3" xfId="38255"/>
    <cellStyle name="Note 27 2 4" xfId="8809"/>
    <cellStyle name="Note 27 2 4 2" xfId="26244"/>
    <cellStyle name="Note 27 2 4 3" xfId="40696"/>
    <cellStyle name="Note 27 2 5" xfId="11229"/>
    <cellStyle name="Note 27 2 5 2" xfId="28664"/>
    <cellStyle name="Note 27 2 5 3" xfId="43116"/>
    <cellStyle name="Note 27 2 6" xfId="18236"/>
    <cellStyle name="Note 27 3" xfId="1396"/>
    <cellStyle name="Note 27 3 2" xfId="3907"/>
    <cellStyle name="Note 27 3 2 2" xfId="13559"/>
    <cellStyle name="Note 27 3 2 2 2" xfId="30994"/>
    <cellStyle name="Note 27 3 2 2 3" xfId="45446"/>
    <cellStyle name="Note 27 3 2 3" xfId="16020"/>
    <cellStyle name="Note 27 3 2 3 2" xfId="33455"/>
    <cellStyle name="Note 27 3 2 3 3" xfId="47907"/>
    <cellStyle name="Note 27 3 2 4" xfId="21343"/>
    <cellStyle name="Note 27 3 2 5" xfId="35795"/>
    <cellStyle name="Note 27 3 3" xfId="6369"/>
    <cellStyle name="Note 27 3 3 2" xfId="23804"/>
    <cellStyle name="Note 27 3 3 3" xfId="38256"/>
    <cellStyle name="Note 27 3 4" xfId="8810"/>
    <cellStyle name="Note 27 3 4 2" xfId="26245"/>
    <cellStyle name="Note 27 3 4 3" xfId="40697"/>
    <cellStyle name="Note 27 3 5" xfId="11230"/>
    <cellStyle name="Note 27 3 5 2" xfId="28665"/>
    <cellStyle name="Note 27 3 5 3" xfId="43117"/>
    <cellStyle name="Note 27 3 6" xfId="18237"/>
    <cellStyle name="Note 27 4" xfId="1397"/>
    <cellStyle name="Note 27 4 2" xfId="3908"/>
    <cellStyle name="Note 27 4 2 2" xfId="21344"/>
    <cellStyle name="Note 27 4 2 3" xfId="35796"/>
    <cellStyle name="Note 27 4 3" xfId="6370"/>
    <cellStyle name="Note 27 4 3 2" xfId="23805"/>
    <cellStyle name="Note 27 4 3 3" xfId="38257"/>
    <cellStyle name="Note 27 4 4" xfId="8811"/>
    <cellStyle name="Note 27 4 4 2" xfId="26246"/>
    <cellStyle name="Note 27 4 4 3" xfId="40698"/>
    <cellStyle name="Note 27 4 5" xfId="11231"/>
    <cellStyle name="Note 27 4 5 2" xfId="28666"/>
    <cellStyle name="Note 27 4 5 3" xfId="43118"/>
    <cellStyle name="Note 27 4 6" xfId="15129"/>
    <cellStyle name="Note 27 4 6 2" xfId="32564"/>
    <cellStyle name="Note 27 4 6 3" xfId="47016"/>
    <cellStyle name="Note 27 4 7" xfId="18238"/>
    <cellStyle name="Note 27 4 8" xfId="20291"/>
    <cellStyle name="Note 27 5" xfId="3905"/>
    <cellStyle name="Note 27 5 2" xfId="13557"/>
    <cellStyle name="Note 27 5 2 2" xfId="30992"/>
    <cellStyle name="Note 27 5 2 3" xfId="45444"/>
    <cellStyle name="Note 27 5 3" xfId="16018"/>
    <cellStyle name="Note 27 5 3 2" xfId="33453"/>
    <cellStyle name="Note 27 5 3 3" xfId="47905"/>
    <cellStyle name="Note 27 5 4" xfId="21341"/>
    <cellStyle name="Note 27 5 5" xfId="35793"/>
    <cellStyle name="Note 27 6" xfId="6367"/>
    <cellStyle name="Note 27 6 2" xfId="23802"/>
    <cellStyle name="Note 27 6 3" xfId="38254"/>
    <cellStyle name="Note 27 7" xfId="8808"/>
    <cellStyle name="Note 27 7 2" xfId="26243"/>
    <cellStyle name="Note 27 7 3" xfId="40695"/>
    <cellStyle name="Note 27 8" xfId="11228"/>
    <cellStyle name="Note 27 8 2" xfId="28663"/>
    <cellStyle name="Note 27 8 3" xfId="43115"/>
    <cellStyle name="Note 27 9" xfId="18235"/>
    <cellStyle name="Note 28" xfId="1398"/>
    <cellStyle name="Note 28 2" xfId="1399"/>
    <cellStyle name="Note 28 2 2" xfId="3910"/>
    <cellStyle name="Note 28 2 2 2" xfId="13561"/>
    <cellStyle name="Note 28 2 2 2 2" xfId="30996"/>
    <cellStyle name="Note 28 2 2 2 3" xfId="45448"/>
    <cellStyle name="Note 28 2 2 3" xfId="16022"/>
    <cellStyle name="Note 28 2 2 3 2" xfId="33457"/>
    <cellStyle name="Note 28 2 2 3 3" xfId="47909"/>
    <cellStyle name="Note 28 2 2 4" xfId="21346"/>
    <cellStyle name="Note 28 2 2 5" xfId="35798"/>
    <cellStyle name="Note 28 2 3" xfId="6372"/>
    <cellStyle name="Note 28 2 3 2" xfId="23807"/>
    <cellStyle name="Note 28 2 3 3" xfId="38259"/>
    <cellStyle name="Note 28 2 4" xfId="8813"/>
    <cellStyle name="Note 28 2 4 2" xfId="26248"/>
    <cellStyle name="Note 28 2 4 3" xfId="40700"/>
    <cellStyle name="Note 28 2 5" xfId="11233"/>
    <cellStyle name="Note 28 2 5 2" xfId="28668"/>
    <cellStyle name="Note 28 2 5 3" xfId="43120"/>
    <cellStyle name="Note 28 2 6" xfId="18240"/>
    <cellStyle name="Note 28 3" xfId="1400"/>
    <cellStyle name="Note 28 3 2" xfId="3911"/>
    <cellStyle name="Note 28 3 2 2" xfId="13562"/>
    <cellStyle name="Note 28 3 2 2 2" xfId="30997"/>
    <cellStyle name="Note 28 3 2 2 3" xfId="45449"/>
    <cellStyle name="Note 28 3 2 3" xfId="16023"/>
    <cellStyle name="Note 28 3 2 3 2" xfId="33458"/>
    <cellStyle name="Note 28 3 2 3 3" xfId="47910"/>
    <cellStyle name="Note 28 3 2 4" xfId="21347"/>
    <cellStyle name="Note 28 3 2 5" xfId="35799"/>
    <cellStyle name="Note 28 3 3" xfId="6373"/>
    <cellStyle name="Note 28 3 3 2" xfId="23808"/>
    <cellStyle name="Note 28 3 3 3" xfId="38260"/>
    <cellStyle name="Note 28 3 4" xfId="8814"/>
    <cellStyle name="Note 28 3 4 2" xfId="26249"/>
    <cellStyle name="Note 28 3 4 3" xfId="40701"/>
    <cellStyle name="Note 28 3 5" xfId="11234"/>
    <cellStyle name="Note 28 3 5 2" xfId="28669"/>
    <cellStyle name="Note 28 3 5 3" xfId="43121"/>
    <cellStyle name="Note 28 3 6" xfId="18241"/>
    <cellStyle name="Note 28 4" xfId="1401"/>
    <cellStyle name="Note 28 4 2" xfId="3912"/>
    <cellStyle name="Note 28 4 2 2" xfId="21348"/>
    <cellStyle name="Note 28 4 2 3" xfId="35800"/>
    <cellStyle name="Note 28 4 3" xfId="6374"/>
    <cellStyle name="Note 28 4 3 2" xfId="23809"/>
    <cellStyle name="Note 28 4 3 3" xfId="38261"/>
    <cellStyle name="Note 28 4 4" xfId="8815"/>
    <cellStyle name="Note 28 4 4 2" xfId="26250"/>
    <cellStyle name="Note 28 4 4 3" xfId="40702"/>
    <cellStyle name="Note 28 4 5" xfId="11235"/>
    <cellStyle name="Note 28 4 5 2" xfId="28670"/>
    <cellStyle name="Note 28 4 5 3" xfId="43122"/>
    <cellStyle name="Note 28 4 6" xfId="15130"/>
    <cellStyle name="Note 28 4 6 2" xfId="32565"/>
    <cellStyle name="Note 28 4 6 3" xfId="47017"/>
    <cellStyle name="Note 28 4 7" xfId="18242"/>
    <cellStyle name="Note 28 4 8" xfId="20292"/>
    <cellStyle name="Note 28 5" xfId="3909"/>
    <cellStyle name="Note 28 5 2" xfId="13560"/>
    <cellStyle name="Note 28 5 2 2" xfId="30995"/>
    <cellStyle name="Note 28 5 2 3" xfId="45447"/>
    <cellStyle name="Note 28 5 3" xfId="16021"/>
    <cellStyle name="Note 28 5 3 2" xfId="33456"/>
    <cellStyle name="Note 28 5 3 3" xfId="47908"/>
    <cellStyle name="Note 28 5 4" xfId="21345"/>
    <cellStyle name="Note 28 5 5" xfId="35797"/>
    <cellStyle name="Note 28 6" xfId="6371"/>
    <cellStyle name="Note 28 6 2" xfId="23806"/>
    <cellStyle name="Note 28 6 3" xfId="38258"/>
    <cellStyle name="Note 28 7" xfId="8812"/>
    <cellStyle name="Note 28 7 2" xfId="26247"/>
    <cellStyle name="Note 28 7 3" xfId="40699"/>
    <cellStyle name="Note 28 8" xfId="11232"/>
    <cellStyle name="Note 28 8 2" xfId="28667"/>
    <cellStyle name="Note 28 8 3" xfId="43119"/>
    <cellStyle name="Note 28 9" xfId="18239"/>
    <cellStyle name="Note 29" xfId="1402"/>
    <cellStyle name="Note 29 2" xfId="1403"/>
    <cellStyle name="Note 29 2 2" xfId="3914"/>
    <cellStyle name="Note 29 2 2 2" xfId="13564"/>
    <cellStyle name="Note 29 2 2 2 2" xfId="30999"/>
    <cellStyle name="Note 29 2 2 2 3" xfId="45451"/>
    <cellStyle name="Note 29 2 2 3" xfId="16025"/>
    <cellStyle name="Note 29 2 2 3 2" xfId="33460"/>
    <cellStyle name="Note 29 2 2 3 3" xfId="47912"/>
    <cellStyle name="Note 29 2 2 4" xfId="21350"/>
    <cellStyle name="Note 29 2 2 5" xfId="35802"/>
    <cellStyle name="Note 29 2 3" xfId="6376"/>
    <cellStyle name="Note 29 2 3 2" xfId="23811"/>
    <cellStyle name="Note 29 2 3 3" xfId="38263"/>
    <cellStyle name="Note 29 2 4" xfId="8817"/>
    <cellStyle name="Note 29 2 4 2" xfId="26252"/>
    <cellStyle name="Note 29 2 4 3" xfId="40704"/>
    <cellStyle name="Note 29 2 5" xfId="11237"/>
    <cellStyle name="Note 29 2 5 2" xfId="28672"/>
    <cellStyle name="Note 29 2 5 3" xfId="43124"/>
    <cellStyle name="Note 29 2 6" xfId="18244"/>
    <cellStyle name="Note 29 3" xfId="1404"/>
    <cellStyle name="Note 29 3 2" xfId="3915"/>
    <cellStyle name="Note 29 3 2 2" xfId="13565"/>
    <cellStyle name="Note 29 3 2 2 2" xfId="31000"/>
    <cellStyle name="Note 29 3 2 2 3" xfId="45452"/>
    <cellStyle name="Note 29 3 2 3" xfId="16026"/>
    <cellStyle name="Note 29 3 2 3 2" xfId="33461"/>
    <cellStyle name="Note 29 3 2 3 3" xfId="47913"/>
    <cellStyle name="Note 29 3 2 4" xfId="21351"/>
    <cellStyle name="Note 29 3 2 5" xfId="35803"/>
    <cellStyle name="Note 29 3 3" xfId="6377"/>
    <cellStyle name="Note 29 3 3 2" xfId="23812"/>
    <cellStyle name="Note 29 3 3 3" xfId="38264"/>
    <cellStyle name="Note 29 3 4" xfId="8818"/>
    <cellStyle name="Note 29 3 4 2" xfId="26253"/>
    <cellStyle name="Note 29 3 4 3" xfId="40705"/>
    <cellStyle name="Note 29 3 5" xfId="11238"/>
    <cellStyle name="Note 29 3 5 2" xfId="28673"/>
    <cellStyle name="Note 29 3 5 3" xfId="43125"/>
    <cellStyle name="Note 29 3 6" xfId="18245"/>
    <cellStyle name="Note 29 4" xfId="1405"/>
    <cellStyle name="Note 29 4 2" xfId="3916"/>
    <cellStyle name="Note 29 4 2 2" xfId="21352"/>
    <cellStyle name="Note 29 4 2 3" xfId="35804"/>
    <cellStyle name="Note 29 4 3" xfId="6378"/>
    <cellStyle name="Note 29 4 3 2" xfId="23813"/>
    <cellStyle name="Note 29 4 3 3" xfId="38265"/>
    <cellStyle name="Note 29 4 4" xfId="8819"/>
    <cellStyle name="Note 29 4 4 2" xfId="26254"/>
    <cellStyle name="Note 29 4 4 3" xfId="40706"/>
    <cellStyle name="Note 29 4 5" xfId="11239"/>
    <cellStyle name="Note 29 4 5 2" xfId="28674"/>
    <cellStyle name="Note 29 4 5 3" xfId="43126"/>
    <cellStyle name="Note 29 4 6" xfId="15131"/>
    <cellStyle name="Note 29 4 6 2" xfId="32566"/>
    <cellStyle name="Note 29 4 6 3" xfId="47018"/>
    <cellStyle name="Note 29 4 7" xfId="18246"/>
    <cellStyle name="Note 29 4 8" xfId="20293"/>
    <cellStyle name="Note 29 5" xfId="3913"/>
    <cellStyle name="Note 29 5 2" xfId="13563"/>
    <cellStyle name="Note 29 5 2 2" xfId="30998"/>
    <cellStyle name="Note 29 5 2 3" xfId="45450"/>
    <cellStyle name="Note 29 5 3" xfId="16024"/>
    <cellStyle name="Note 29 5 3 2" xfId="33459"/>
    <cellStyle name="Note 29 5 3 3" xfId="47911"/>
    <cellStyle name="Note 29 5 4" xfId="21349"/>
    <cellStyle name="Note 29 5 5" xfId="35801"/>
    <cellStyle name="Note 29 6" xfId="6375"/>
    <cellStyle name="Note 29 6 2" xfId="23810"/>
    <cellStyle name="Note 29 6 3" xfId="38262"/>
    <cellStyle name="Note 29 7" xfId="8816"/>
    <cellStyle name="Note 29 7 2" xfId="26251"/>
    <cellStyle name="Note 29 7 3" xfId="40703"/>
    <cellStyle name="Note 29 8" xfId="11236"/>
    <cellStyle name="Note 29 8 2" xfId="28671"/>
    <cellStyle name="Note 29 8 3" xfId="43123"/>
    <cellStyle name="Note 29 9" xfId="18243"/>
    <cellStyle name="Note 3" xfId="1406"/>
    <cellStyle name="Note 3 10" xfId="1407"/>
    <cellStyle name="Note 3 10 10" xfId="6380"/>
    <cellStyle name="Note 3 10 10 2" xfId="23815"/>
    <cellStyle name="Note 3 10 10 3" xfId="38267"/>
    <cellStyle name="Note 3 10 11" xfId="8821"/>
    <cellStyle name="Note 3 10 11 2" xfId="26256"/>
    <cellStyle name="Note 3 10 11 3" xfId="40708"/>
    <cellStyle name="Note 3 10 12" xfId="11241"/>
    <cellStyle name="Note 3 10 12 2" xfId="28676"/>
    <cellStyle name="Note 3 10 12 3" xfId="43128"/>
    <cellStyle name="Note 3 10 13" xfId="18248"/>
    <cellStyle name="Note 3 10 2" xfId="1408"/>
    <cellStyle name="Note 3 10 2 2" xfId="1409"/>
    <cellStyle name="Note 3 10 2 2 2" xfId="3920"/>
    <cellStyle name="Note 3 10 2 2 2 2" xfId="13569"/>
    <cellStyle name="Note 3 10 2 2 2 2 2" xfId="31004"/>
    <cellStyle name="Note 3 10 2 2 2 2 3" xfId="45456"/>
    <cellStyle name="Note 3 10 2 2 2 3" xfId="16030"/>
    <cellStyle name="Note 3 10 2 2 2 3 2" xfId="33465"/>
    <cellStyle name="Note 3 10 2 2 2 3 3" xfId="47917"/>
    <cellStyle name="Note 3 10 2 2 2 4" xfId="21356"/>
    <cellStyle name="Note 3 10 2 2 2 5" xfId="35808"/>
    <cellStyle name="Note 3 10 2 2 3" xfId="6382"/>
    <cellStyle name="Note 3 10 2 2 3 2" xfId="23817"/>
    <cellStyle name="Note 3 10 2 2 3 3" xfId="38269"/>
    <cellStyle name="Note 3 10 2 2 4" xfId="8823"/>
    <cellStyle name="Note 3 10 2 2 4 2" xfId="26258"/>
    <cellStyle name="Note 3 10 2 2 4 3" xfId="40710"/>
    <cellStyle name="Note 3 10 2 2 5" xfId="11243"/>
    <cellStyle name="Note 3 10 2 2 5 2" xfId="28678"/>
    <cellStyle name="Note 3 10 2 2 5 3" xfId="43130"/>
    <cellStyle name="Note 3 10 2 2 6" xfId="18250"/>
    <cellStyle name="Note 3 10 2 3" xfId="1410"/>
    <cellStyle name="Note 3 10 2 3 2" xfId="3921"/>
    <cellStyle name="Note 3 10 2 3 2 2" xfId="13570"/>
    <cellStyle name="Note 3 10 2 3 2 2 2" xfId="31005"/>
    <cellStyle name="Note 3 10 2 3 2 2 3" xfId="45457"/>
    <cellStyle name="Note 3 10 2 3 2 3" xfId="16031"/>
    <cellStyle name="Note 3 10 2 3 2 3 2" xfId="33466"/>
    <cellStyle name="Note 3 10 2 3 2 3 3" xfId="47918"/>
    <cellStyle name="Note 3 10 2 3 2 4" xfId="21357"/>
    <cellStyle name="Note 3 10 2 3 2 5" xfId="35809"/>
    <cellStyle name="Note 3 10 2 3 3" xfId="6383"/>
    <cellStyle name="Note 3 10 2 3 3 2" xfId="23818"/>
    <cellStyle name="Note 3 10 2 3 3 3" xfId="38270"/>
    <cellStyle name="Note 3 10 2 3 4" xfId="8824"/>
    <cellStyle name="Note 3 10 2 3 4 2" xfId="26259"/>
    <cellStyle name="Note 3 10 2 3 4 3" xfId="40711"/>
    <cellStyle name="Note 3 10 2 3 5" xfId="11244"/>
    <cellStyle name="Note 3 10 2 3 5 2" xfId="28679"/>
    <cellStyle name="Note 3 10 2 3 5 3" xfId="43131"/>
    <cellStyle name="Note 3 10 2 3 6" xfId="18251"/>
    <cellStyle name="Note 3 10 2 4" xfId="1411"/>
    <cellStyle name="Note 3 10 2 4 2" xfId="3922"/>
    <cellStyle name="Note 3 10 2 4 2 2" xfId="21358"/>
    <cellStyle name="Note 3 10 2 4 2 3" xfId="35810"/>
    <cellStyle name="Note 3 10 2 4 3" xfId="6384"/>
    <cellStyle name="Note 3 10 2 4 3 2" xfId="23819"/>
    <cellStyle name="Note 3 10 2 4 3 3" xfId="38271"/>
    <cellStyle name="Note 3 10 2 4 4" xfId="8825"/>
    <cellStyle name="Note 3 10 2 4 4 2" xfId="26260"/>
    <cellStyle name="Note 3 10 2 4 4 3" xfId="40712"/>
    <cellStyle name="Note 3 10 2 4 5" xfId="11245"/>
    <cellStyle name="Note 3 10 2 4 5 2" xfId="28680"/>
    <cellStyle name="Note 3 10 2 4 5 3" xfId="43132"/>
    <cellStyle name="Note 3 10 2 4 6" xfId="15132"/>
    <cellStyle name="Note 3 10 2 4 6 2" xfId="32567"/>
    <cellStyle name="Note 3 10 2 4 6 3" xfId="47019"/>
    <cellStyle name="Note 3 10 2 4 7" xfId="18252"/>
    <cellStyle name="Note 3 10 2 4 8" xfId="20294"/>
    <cellStyle name="Note 3 10 2 5" xfId="3919"/>
    <cellStyle name="Note 3 10 2 5 2" xfId="13568"/>
    <cellStyle name="Note 3 10 2 5 2 2" xfId="31003"/>
    <cellStyle name="Note 3 10 2 5 2 3" xfId="45455"/>
    <cellStyle name="Note 3 10 2 5 3" xfId="16029"/>
    <cellStyle name="Note 3 10 2 5 3 2" xfId="33464"/>
    <cellStyle name="Note 3 10 2 5 3 3" xfId="47916"/>
    <cellStyle name="Note 3 10 2 5 4" xfId="21355"/>
    <cellStyle name="Note 3 10 2 5 5" xfId="35807"/>
    <cellStyle name="Note 3 10 2 6" xfId="6381"/>
    <cellStyle name="Note 3 10 2 6 2" xfId="23816"/>
    <cellStyle name="Note 3 10 2 6 3" xfId="38268"/>
    <cellStyle name="Note 3 10 2 7" xfId="8822"/>
    <cellStyle name="Note 3 10 2 7 2" xfId="26257"/>
    <cellStyle name="Note 3 10 2 7 3" xfId="40709"/>
    <cellStyle name="Note 3 10 2 8" xfId="11242"/>
    <cellStyle name="Note 3 10 2 8 2" xfId="28677"/>
    <cellStyle name="Note 3 10 2 8 3" xfId="43129"/>
    <cellStyle name="Note 3 10 2 9" xfId="18249"/>
    <cellStyle name="Note 3 10 3" xfId="1412"/>
    <cellStyle name="Note 3 10 3 2" xfId="1413"/>
    <cellStyle name="Note 3 10 3 2 2" xfId="3924"/>
    <cellStyle name="Note 3 10 3 2 2 2" xfId="13572"/>
    <cellStyle name="Note 3 10 3 2 2 2 2" xfId="31007"/>
    <cellStyle name="Note 3 10 3 2 2 2 3" xfId="45459"/>
    <cellStyle name="Note 3 10 3 2 2 3" xfId="16033"/>
    <cellStyle name="Note 3 10 3 2 2 3 2" xfId="33468"/>
    <cellStyle name="Note 3 10 3 2 2 3 3" xfId="47920"/>
    <cellStyle name="Note 3 10 3 2 2 4" xfId="21360"/>
    <cellStyle name="Note 3 10 3 2 2 5" xfId="35812"/>
    <cellStyle name="Note 3 10 3 2 3" xfId="6386"/>
    <cellStyle name="Note 3 10 3 2 3 2" xfId="23821"/>
    <cellStyle name="Note 3 10 3 2 3 3" xfId="38273"/>
    <cellStyle name="Note 3 10 3 2 4" xfId="8827"/>
    <cellStyle name="Note 3 10 3 2 4 2" xfId="26262"/>
    <cellStyle name="Note 3 10 3 2 4 3" xfId="40714"/>
    <cellStyle name="Note 3 10 3 2 5" xfId="11247"/>
    <cellStyle name="Note 3 10 3 2 5 2" xfId="28682"/>
    <cellStyle name="Note 3 10 3 2 5 3" xfId="43134"/>
    <cellStyle name="Note 3 10 3 2 6" xfId="18254"/>
    <cellStyle name="Note 3 10 3 3" xfId="1414"/>
    <cellStyle name="Note 3 10 3 3 2" xfId="3925"/>
    <cellStyle name="Note 3 10 3 3 2 2" xfId="13573"/>
    <cellStyle name="Note 3 10 3 3 2 2 2" xfId="31008"/>
    <cellStyle name="Note 3 10 3 3 2 2 3" xfId="45460"/>
    <cellStyle name="Note 3 10 3 3 2 3" xfId="16034"/>
    <cellStyle name="Note 3 10 3 3 2 3 2" xfId="33469"/>
    <cellStyle name="Note 3 10 3 3 2 3 3" xfId="47921"/>
    <cellStyle name="Note 3 10 3 3 2 4" xfId="21361"/>
    <cellStyle name="Note 3 10 3 3 2 5" xfId="35813"/>
    <cellStyle name="Note 3 10 3 3 3" xfId="6387"/>
    <cellStyle name="Note 3 10 3 3 3 2" xfId="23822"/>
    <cellStyle name="Note 3 10 3 3 3 3" xfId="38274"/>
    <cellStyle name="Note 3 10 3 3 4" xfId="8828"/>
    <cellStyle name="Note 3 10 3 3 4 2" xfId="26263"/>
    <cellStyle name="Note 3 10 3 3 4 3" xfId="40715"/>
    <cellStyle name="Note 3 10 3 3 5" xfId="11248"/>
    <cellStyle name="Note 3 10 3 3 5 2" xfId="28683"/>
    <cellStyle name="Note 3 10 3 3 5 3" xfId="43135"/>
    <cellStyle name="Note 3 10 3 3 6" xfId="18255"/>
    <cellStyle name="Note 3 10 3 4" xfId="1415"/>
    <cellStyle name="Note 3 10 3 4 2" xfId="3926"/>
    <cellStyle name="Note 3 10 3 4 2 2" xfId="21362"/>
    <cellStyle name="Note 3 10 3 4 2 3" xfId="35814"/>
    <cellStyle name="Note 3 10 3 4 3" xfId="6388"/>
    <cellStyle name="Note 3 10 3 4 3 2" xfId="23823"/>
    <cellStyle name="Note 3 10 3 4 3 3" xfId="38275"/>
    <cellStyle name="Note 3 10 3 4 4" xfId="8829"/>
    <cellStyle name="Note 3 10 3 4 4 2" xfId="26264"/>
    <cellStyle name="Note 3 10 3 4 4 3" xfId="40716"/>
    <cellStyle name="Note 3 10 3 4 5" xfId="11249"/>
    <cellStyle name="Note 3 10 3 4 5 2" xfId="28684"/>
    <cellStyle name="Note 3 10 3 4 5 3" xfId="43136"/>
    <cellStyle name="Note 3 10 3 4 6" xfId="15133"/>
    <cellStyle name="Note 3 10 3 4 6 2" xfId="32568"/>
    <cellStyle name="Note 3 10 3 4 6 3" xfId="47020"/>
    <cellStyle name="Note 3 10 3 4 7" xfId="18256"/>
    <cellStyle name="Note 3 10 3 4 8" xfId="20295"/>
    <cellStyle name="Note 3 10 3 5" xfId="3923"/>
    <cellStyle name="Note 3 10 3 5 2" xfId="13571"/>
    <cellStyle name="Note 3 10 3 5 2 2" xfId="31006"/>
    <cellStyle name="Note 3 10 3 5 2 3" xfId="45458"/>
    <cellStyle name="Note 3 10 3 5 3" xfId="16032"/>
    <cellStyle name="Note 3 10 3 5 3 2" xfId="33467"/>
    <cellStyle name="Note 3 10 3 5 3 3" xfId="47919"/>
    <cellStyle name="Note 3 10 3 5 4" xfId="21359"/>
    <cellStyle name="Note 3 10 3 5 5" xfId="35811"/>
    <cellStyle name="Note 3 10 3 6" xfId="6385"/>
    <cellStyle name="Note 3 10 3 6 2" xfId="23820"/>
    <cellStyle name="Note 3 10 3 6 3" xfId="38272"/>
    <cellStyle name="Note 3 10 3 7" xfId="8826"/>
    <cellStyle name="Note 3 10 3 7 2" xfId="26261"/>
    <cellStyle name="Note 3 10 3 7 3" xfId="40713"/>
    <cellStyle name="Note 3 10 3 8" xfId="11246"/>
    <cellStyle name="Note 3 10 3 8 2" xfId="28681"/>
    <cellStyle name="Note 3 10 3 8 3" xfId="43133"/>
    <cellStyle name="Note 3 10 3 9" xfId="18253"/>
    <cellStyle name="Note 3 10 4" xfId="1416"/>
    <cellStyle name="Note 3 10 4 2" xfId="1417"/>
    <cellStyle name="Note 3 10 4 2 2" xfId="3928"/>
    <cellStyle name="Note 3 10 4 2 2 2" xfId="13575"/>
    <cellStyle name="Note 3 10 4 2 2 2 2" xfId="31010"/>
    <cellStyle name="Note 3 10 4 2 2 2 3" xfId="45462"/>
    <cellStyle name="Note 3 10 4 2 2 3" xfId="16036"/>
    <cellStyle name="Note 3 10 4 2 2 3 2" xfId="33471"/>
    <cellStyle name="Note 3 10 4 2 2 3 3" xfId="47923"/>
    <cellStyle name="Note 3 10 4 2 2 4" xfId="21364"/>
    <cellStyle name="Note 3 10 4 2 2 5" xfId="35816"/>
    <cellStyle name="Note 3 10 4 2 3" xfId="6390"/>
    <cellStyle name="Note 3 10 4 2 3 2" xfId="23825"/>
    <cellStyle name="Note 3 10 4 2 3 3" xfId="38277"/>
    <cellStyle name="Note 3 10 4 2 4" xfId="8831"/>
    <cellStyle name="Note 3 10 4 2 4 2" xfId="26266"/>
    <cellStyle name="Note 3 10 4 2 4 3" xfId="40718"/>
    <cellStyle name="Note 3 10 4 2 5" xfId="11251"/>
    <cellStyle name="Note 3 10 4 2 5 2" xfId="28686"/>
    <cellStyle name="Note 3 10 4 2 5 3" xfId="43138"/>
    <cellStyle name="Note 3 10 4 2 6" xfId="18258"/>
    <cellStyle name="Note 3 10 4 3" xfId="1418"/>
    <cellStyle name="Note 3 10 4 3 2" xfId="3929"/>
    <cellStyle name="Note 3 10 4 3 2 2" xfId="13576"/>
    <cellStyle name="Note 3 10 4 3 2 2 2" xfId="31011"/>
    <cellStyle name="Note 3 10 4 3 2 2 3" xfId="45463"/>
    <cellStyle name="Note 3 10 4 3 2 3" xfId="16037"/>
    <cellStyle name="Note 3 10 4 3 2 3 2" xfId="33472"/>
    <cellStyle name="Note 3 10 4 3 2 3 3" xfId="47924"/>
    <cellStyle name="Note 3 10 4 3 2 4" xfId="21365"/>
    <cellStyle name="Note 3 10 4 3 2 5" xfId="35817"/>
    <cellStyle name="Note 3 10 4 3 3" xfId="6391"/>
    <cellStyle name="Note 3 10 4 3 3 2" xfId="23826"/>
    <cellStyle name="Note 3 10 4 3 3 3" xfId="38278"/>
    <cellStyle name="Note 3 10 4 3 4" xfId="8832"/>
    <cellStyle name="Note 3 10 4 3 4 2" xfId="26267"/>
    <cellStyle name="Note 3 10 4 3 4 3" xfId="40719"/>
    <cellStyle name="Note 3 10 4 3 5" xfId="11252"/>
    <cellStyle name="Note 3 10 4 3 5 2" xfId="28687"/>
    <cellStyle name="Note 3 10 4 3 5 3" xfId="43139"/>
    <cellStyle name="Note 3 10 4 3 6" xfId="18259"/>
    <cellStyle name="Note 3 10 4 4" xfId="1419"/>
    <cellStyle name="Note 3 10 4 4 2" xfId="3930"/>
    <cellStyle name="Note 3 10 4 4 2 2" xfId="21366"/>
    <cellStyle name="Note 3 10 4 4 2 3" xfId="35818"/>
    <cellStyle name="Note 3 10 4 4 3" xfId="6392"/>
    <cellStyle name="Note 3 10 4 4 3 2" xfId="23827"/>
    <cellStyle name="Note 3 10 4 4 3 3" xfId="38279"/>
    <cellStyle name="Note 3 10 4 4 4" xfId="8833"/>
    <cellStyle name="Note 3 10 4 4 4 2" xfId="26268"/>
    <cellStyle name="Note 3 10 4 4 4 3" xfId="40720"/>
    <cellStyle name="Note 3 10 4 4 5" xfId="11253"/>
    <cellStyle name="Note 3 10 4 4 5 2" xfId="28688"/>
    <cellStyle name="Note 3 10 4 4 5 3" xfId="43140"/>
    <cellStyle name="Note 3 10 4 4 6" xfId="15134"/>
    <cellStyle name="Note 3 10 4 4 6 2" xfId="32569"/>
    <cellStyle name="Note 3 10 4 4 6 3" xfId="47021"/>
    <cellStyle name="Note 3 10 4 4 7" xfId="18260"/>
    <cellStyle name="Note 3 10 4 4 8" xfId="20296"/>
    <cellStyle name="Note 3 10 4 5" xfId="3927"/>
    <cellStyle name="Note 3 10 4 5 2" xfId="13574"/>
    <cellStyle name="Note 3 10 4 5 2 2" xfId="31009"/>
    <cellStyle name="Note 3 10 4 5 2 3" xfId="45461"/>
    <cellStyle name="Note 3 10 4 5 3" xfId="16035"/>
    <cellStyle name="Note 3 10 4 5 3 2" xfId="33470"/>
    <cellStyle name="Note 3 10 4 5 3 3" xfId="47922"/>
    <cellStyle name="Note 3 10 4 5 4" xfId="21363"/>
    <cellStyle name="Note 3 10 4 5 5" xfId="35815"/>
    <cellStyle name="Note 3 10 4 6" xfId="6389"/>
    <cellStyle name="Note 3 10 4 6 2" xfId="23824"/>
    <cellStyle name="Note 3 10 4 6 3" xfId="38276"/>
    <cellStyle name="Note 3 10 4 7" xfId="8830"/>
    <cellStyle name="Note 3 10 4 7 2" xfId="26265"/>
    <cellStyle name="Note 3 10 4 7 3" xfId="40717"/>
    <cellStyle name="Note 3 10 4 8" xfId="11250"/>
    <cellStyle name="Note 3 10 4 8 2" xfId="28685"/>
    <cellStyle name="Note 3 10 4 8 3" xfId="43137"/>
    <cellStyle name="Note 3 10 4 9" xfId="18257"/>
    <cellStyle name="Note 3 10 5" xfId="1420"/>
    <cellStyle name="Note 3 10 5 2" xfId="1421"/>
    <cellStyle name="Note 3 10 5 2 2" xfId="3932"/>
    <cellStyle name="Note 3 10 5 2 2 2" xfId="13578"/>
    <cellStyle name="Note 3 10 5 2 2 2 2" xfId="31013"/>
    <cellStyle name="Note 3 10 5 2 2 2 3" xfId="45465"/>
    <cellStyle name="Note 3 10 5 2 2 3" xfId="16039"/>
    <cellStyle name="Note 3 10 5 2 2 3 2" xfId="33474"/>
    <cellStyle name="Note 3 10 5 2 2 3 3" xfId="47926"/>
    <cellStyle name="Note 3 10 5 2 2 4" xfId="21368"/>
    <cellStyle name="Note 3 10 5 2 2 5" xfId="35820"/>
    <cellStyle name="Note 3 10 5 2 3" xfId="6394"/>
    <cellStyle name="Note 3 10 5 2 3 2" xfId="23829"/>
    <cellStyle name="Note 3 10 5 2 3 3" xfId="38281"/>
    <cellStyle name="Note 3 10 5 2 4" xfId="8835"/>
    <cellStyle name="Note 3 10 5 2 4 2" xfId="26270"/>
    <cellStyle name="Note 3 10 5 2 4 3" xfId="40722"/>
    <cellStyle name="Note 3 10 5 2 5" xfId="11255"/>
    <cellStyle name="Note 3 10 5 2 5 2" xfId="28690"/>
    <cellStyle name="Note 3 10 5 2 5 3" xfId="43142"/>
    <cellStyle name="Note 3 10 5 2 6" xfId="18262"/>
    <cellStyle name="Note 3 10 5 3" xfId="1422"/>
    <cellStyle name="Note 3 10 5 3 2" xfId="3933"/>
    <cellStyle name="Note 3 10 5 3 2 2" xfId="13579"/>
    <cellStyle name="Note 3 10 5 3 2 2 2" xfId="31014"/>
    <cellStyle name="Note 3 10 5 3 2 2 3" xfId="45466"/>
    <cellStyle name="Note 3 10 5 3 2 3" xfId="16040"/>
    <cellStyle name="Note 3 10 5 3 2 3 2" xfId="33475"/>
    <cellStyle name="Note 3 10 5 3 2 3 3" xfId="47927"/>
    <cellStyle name="Note 3 10 5 3 2 4" xfId="21369"/>
    <cellStyle name="Note 3 10 5 3 2 5" xfId="35821"/>
    <cellStyle name="Note 3 10 5 3 3" xfId="6395"/>
    <cellStyle name="Note 3 10 5 3 3 2" xfId="23830"/>
    <cellStyle name="Note 3 10 5 3 3 3" xfId="38282"/>
    <cellStyle name="Note 3 10 5 3 4" xfId="8836"/>
    <cellStyle name="Note 3 10 5 3 4 2" xfId="26271"/>
    <cellStyle name="Note 3 10 5 3 4 3" xfId="40723"/>
    <cellStyle name="Note 3 10 5 3 5" xfId="11256"/>
    <cellStyle name="Note 3 10 5 3 5 2" xfId="28691"/>
    <cellStyle name="Note 3 10 5 3 5 3" xfId="43143"/>
    <cellStyle name="Note 3 10 5 3 6" xfId="18263"/>
    <cellStyle name="Note 3 10 5 4" xfId="1423"/>
    <cellStyle name="Note 3 10 5 4 2" xfId="3934"/>
    <cellStyle name="Note 3 10 5 4 2 2" xfId="21370"/>
    <cellStyle name="Note 3 10 5 4 2 3" xfId="35822"/>
    <cellStyle name="Note 3 10 5 4 3" xfId="6396"/>
    <cellStyle name="Note 3 10 5 4 3 2" xfId="23831"/>
    <cellStyle name="Note 3 10 5 4 3 3" xfId="38283"/>
    <cellStyle name="Note 3 10 5 4 4" xfId="8837"/>
    <cellStyle name="Note 3 10 5 4 4 2" xfId="26272"/>
    <cellStyle name="Note 3 10 5 4 4 3" xfId="40724"/>
    <cellStyle name="Note 3 10 5 4 5" xfId="11257"/>
    <cellStyle name="Note 3 10 5 4 5 2" xfId="28692"/>
    <cellStyle name="Note 3 10 5 4 5 3" xfId="43144"/>
    <cellStyle name="Note 3 10 5 4 6" xfId="15135"/>
    <cellStyle name="Note 3 10 5 4 6 2" xfId="32570"/>
    <cellStyle name="Note 3 10 5 4 6 3" xfId="47022"/>
    <cellStyle name="Note 3 10 5 4 7" xfId="18264"/>
    <cellStyle name="Note 3 10 5 4 8" xfId="20297"/>
    <cellStyle name="Note 3 10 5 5" xfId="3931"/>
    <cellStyle name="Note 3 10 5 5 2" xfId="13577"/>
    <cellStyle name="Note 3 10 5 5 2 2" xfId="31012"/>
    <cellStyle name="Note 3 10 5 5 2 3" xfId="45464"/>
    <cellStyle name="Note 3 10 5 5 3" xfId="16038"/>
    <cellStyle name="Note 3 10 5 5 3 2" xfId="33473"/>
    <cellStyle name="Note 3 10 5 5 3 3" xfId="47925"/>
    <cellStyle name="Note 3 10 5 5 4" xfId="21367"/>
    <cellStyle name="Note 3 10 5 5 5" xfId="35819"/>
    <cellStyle name="Note 3 10 5 6" xfId="6393"/>
    <cellStyle name="Note 3 10 5 6 2" xfId="23828"/>
    <cellStyle name="Note 3 10 5 6 3" xfId="38280"/>
    <cellStyle name="Note 3 10 5 7" xfId="8834"/>
    <cellStyle name="Note 3 10 5 7 2" xfId="26269"/>
    <cellStyle name="Note 3 10 5 7 3" xfId="40721"/>
    <cellStyle name="Note 3 10 5 8" xfId="11254"/>
    <cellStyle name="Note 3 10 5 8 2" xfId="28689"/>
    <cellStyle name="Note 3 10 5 8 3" xfId="43141"/>
    <cellStyle name="Note 3 10 5 9" xfId="18261"/>
    <cellStyle name="Note 3 10 6" xfId="1424"/>
    <cellStyle name="Note 3 10 6 2" xfId="3935"/>
    <cellStyle name="Note 3 10 6 2 2" xfId="13580"/>
    <cellStyle name="Note 3 10 6 2 2 2" xfId="31015"/>
    <cellStyle name="Note 3 10 6 2 2 3" xfId="45467"/>
    <cellStyle name="Note 3 10 6 2 3" xfId="16041"/>
    <cellStyle name="Note 3 10 6 2 3 2" xfId="33476"/>
    <cellStyle name="Note 3 10 6 2 3 3" xfId="47928"/>
    <cellStyle name="Note 3 10 6 2 4" xfId="21371"/>
    <cellStyle name="Note 3 10 6 2 5" xfId="35823"/>
    <cellStyle name="Note 3 10 6 3" xfId="6397"/>
    <cellStyle name="Note 3 10 6 3 2" xfId="23832"/>
    <cellStyle name="Note 3 10 6 3 3" xfId="38284"/>
    <cellStyle name="Note 3 10 6 4" xfId="8838"/>
    <cellStyle name="Note 3 10 6 4 2" xfId="26273"/>
    <cellStyle name="Note 3 10 6 4 3" xfId="40725"/>
    <cellStyle name="Note 3 10 6 5" xfId="11258"/>
    <cellStyle name="Note 3 10 6 5 2" xfId="28693"/>
    <cellStyle name="Note 3 10 6 5 3" xfId="43145"/>
    <cellStyle name="Note 3 10 6 6" xfId="18265"/>
    <cellStyle name="Note 3 10 7" xfId="1425"/>
    <cellStyle name="Note 3 10 7 2" xfId="3936"/>
    <cellStyle name="Note 3 10 7 2 2" xfId="13581"/>
    <cellStyle name="Note 3 10 7 2 2 2" xfId="31016"/>
    <cellStyle name="Note 3 10 7 2 2 3" xfId="45468"/>
    <cellStyle name="Note 3 10 7 2 3" xfId="16042"/>
    <cellStyle name="Note 3 10 7 2 3 2" xfId="33477"/>
    <cellStyle name="Note 3 10 7 2 3 3" xfId="47929"/>
    <cellStyle name="Note 3 10 7 2 4" xfId="21372"/>
    <cellStyle name="Note 3 10 7 2 5" xfId="35824"/>
    <cellStyle name="Note 3 10 7 3" xfId="6398"/>
    <cellStyle name="Note 3 10 7 3 2" xfId="23833"/>
    <cellStyle name="Note 3 10 7 3 3" xfId="38285"/>
    <cellStyle name="Note 3 10 7 4" xfId="8839"/>
    <cellStyle name="Note 3 10 7 4 2" xfId="26274"/>
    <cellStyle name="Note 3 10 7 4 3" xfId="40726"/>
    <cellStyle name="Note 3 10 7 5" xfId="11259"/>
    <cellStyle name="Note 3 10 7 5 2" xfId="28694"/>
    <cellStyle name="Note 3 10 7 5 3" xfId="43146"/>
    <cellStyle name="Note 3 10 7 6" xfId="18266"/>
    <cellStyle name="Note 3 10 8" xfId="1426"/>
    <cellStyle name="Note 3 10 8 2" xfId="3937"/>
    <cellStyle name="Note 3 10 8 2 2" xfId="21373"/>
    <cellStyle name="Note 3 10 8 2 3" xfId="35825"/>
    <cellStyle name="Note 3 10 8 3" xfId="6399"/>
    <cellStyle name="Note 3 10 8 3 2" xfId="23834"/>
    <cellStyle name="Note 3 10 8 3 3" xfId="38286"/>
    <cellStyle name="Note 3 10 8 4" xfId="8840"/>
    <cellStyle name="Note 3 10 8 4 2" xfId="26275"/>
    <cellStyle name="Note 3 10 8 4 3" xfId="40727"/>
    <cellStyle name="Note 3 10 8 5" xfId="11260"/>
    <cellStyle name="Note 3 10 8 5 2" xfId="28695"/>
    <cellStyle name="Note 3 10 8 5 3" xfId="43147"/>
    <cellStyle name="Note 3 10 8 6" xfId="15136"/>
    <cellStyle name="Note 3 10 8 6 2" xfId="32571"/>
    <cellStyle name="Note 3 10 8 6 3" xfId="47023"/>
    <cellStyle name="Note 3 10 8 7" xfId="18267"/>
    <cellStyle name="Note 3 10 8 8" xfId="20298"/>
    <cellStyle name="Note 3 10 9" xfId="3918"/>
    <cellStyle name="Note 3 10 9 2" xfId="13567"/>
    <cellStyle name="Note 3 10 9 2 2" xfId="31002"/>
    <cellStyle name="Note 3 10 9 2 3" xfId="45454"/>
    <cellStyle name="Note 3 10 9 3" xfId="16028"/>
    <cellStyle name="Note 3 10 9 3 2" xfId="33463"/>
    <cellStyle name="Note 3 10 9 3 3" xfId="47915"/>
    <cellStyle name="Note 3 10 9 4" xfId="21354"/>
    <cellStyle name="Note 3 10 9 5" xfId="35806"/>
    <cellStyle name="Note 3 11" xfId="1427"/>
    <cellStyle name="Note 3 11 10" xfId="6400"/>
    <cellStyle name="Note 3 11 10 2" xfId="23835"/>
    <cellStyle name="Note 3 11 10 3" xfId="38287"/>
    <cellStyle name="Note 3 11 11" xfId="8841"/>
    <cellStyle name="Note 3 11 11 2" xfId="26276"/>
    <cellStyle name="Note 3 11 11 3" xfId="40728"/>
    <cellStyle name="Note 3 11 12" xfId="11261"/>
    <cellStyle name="Note 3 11 12 2" xfId="28696"/>
    <cellStyle name="Note 3 11 12 3" xfId="43148"/>
    <cellStyle name="Note 3 11 13" xfId="18268"/>
    <cellStyle name="Note 3 11 2" xfId="1428"/>
    <cellStyle name="Note 3 11 2 2" xfId="1429"/>
    <cellStyle name="Note 3 11 2 2 2" xfId="3940"/>
    <cellStyle name="Note 3 11 2 2 2 2" xfId="13584"/>
    <cellStyle name="Note 3 11 2 2 2 2 2" xfId="31019"/>
    <cellStyle name="Note 3 11 2 2 2 2 3" xfId="45471"/>
    <cellStyle name="Note 3 11 2 2 2 3" xfId="16045"/>
    <cellStyle name="Note 3 11 2 2 2 3 2" xfId="33480"/>
    <cellStyle name="Note 3 11 2 2 2 3 3" xfId="47932"/>
    <cellStyle name="Note 3 11 2 2 2 4" xfId="21376"/>
    <cellStyle name="Note 3 11 2 2 2 5" xfId="35828"/>
    <cellStyle name="Note 3 11 2 2 3" xfId="6402"/>
    <cellStyle name="Note 3 11 2 2 3 2" xfId="23837"/>
    <cellStyle name="Note 3 11 2 2 3 3" xfId="38289"/>
    <cellStyle name="Note 3 11 2 2 4" xfId="8843"/>
    <cellStyle name="Note 3 11 2 2 4 2" xfId="26278"/>
    <cellStyle name="Note 3 11 2 2 4 3" xfId="40730"/>
    <cellStyle name="Note 3 11 2 2 5" xfId="11263"/>
    <cellStyle name="Note 3 11 2 2 5 2" xfId="28698"/>
    <cellStyle name="Note 3 11 2 2 5 3" xfId="43150"/>
    <cellStyle name="Note 3 11 2 2 6" xfId="18270"/>
    <cellStyle name="Note 3 11 2 3" xfId="1430"/>
    <cellStyle name="Note 3 11 2 3 2" xfId="3941"/>
    <cellStyle name="Note 3 11 2 3 2 2" xfId="13585"/>
    <cellStyle name="Note 3 11 2 3 2 2 2" xfId="31020"/>
    <cellStyle name="Note 3 11 2 3 2 2 3" xfId="45472"/>
    <cellStyle name="Note 3 11 2 3 2 3" xfId="16046"/>
    <cellStyle name="Note 3 11 2 3 2 3 2" xfId="33481"/>
    <cellStyle name="Note 3 11 2 3 2 3 3" xfId="47933"/>
    <cellStyle name="Note 3 11 2 3 2 4" xfId="21377"/>
    <cellStyle name="Note 3 11 2 3 2 5" xfId="35829"/>
    <cellStyle name="Note 3 11 2 3 3" xfId="6403"/>
    <cellStyle name="Note 3 11 2 3 3 2" xfId="23838"/>
    <cellStyle name="Note 3 11 2 3 3 3" xfId="38290"/>
    <cellStyle name="Note 3 11 2 3 4" xfId="8844"/>
    <cellStyle name="Note 3 11 2 3 4 2" xfId="26279"/>
    <cellStyle name="Note 3 11 2 3 4 3" xfId="40731"/>
    <cellStyle name="Note 3 11 2 3 5" xfId="11264"/>
    <cellStyle name="Note 3 11 2 3 5 2" xfId="28699"/>
    <cellStyle name="Note 3 11 2 3 5 3" xfId="43151"/>
    <cellStyle name="Note 3 11 2 3 6" xfId="18271"/>
    <cellStyle name="Note 3 11 2 4" xfId="1431"/>
    <cellStyle name="Note 3 11 2 4 2" xfId="3942"/>
    <cellStyle name="Note 3 11 2 4 2 2" xfId="21378"/>
    <cellStyle name="Note 3 11 2 4 2 3" xfId="35830"/>
    <cellStyle name="Note 3 11 2 4 3" xfId="6404"/>
    <cellStyle name="Note 3 11 2 4 3 2" xfId="23839"/>
    <cellStyle name="Note 3 11 2 4 3 3" xfId="38291"/>
    <cellStyle name="Note 3 11 2 4 4" xfId="8845"/>
    <cellStyle name="Note 3 11 2 4 4 2" xfId="26280"/>
    <cellStyle name="Note 3 11 2 4 4 3" xfId="40732"/>
    <cellStyle name="Note 3 11 2 4 5" xfId="11265"/>
    <cellStyle name="Note 3 11 2 4 5 2" xfId="28700"/>
    <cellStyle name="Note 3 11 2 4 5 3" xfId="43152"/>
    <cellStyle name="Note 3 11 2 4 6" xfId="15137"/>
    <cellStyle name="Note 3 11 2 4 6 2" xfId="32572"/>
    <cellStyle name="Note 3 11 2 4 6 3" xfId="47024"/>
    <cellStyle name="Note 3 11 2 4 7" xfId="18272"/>
    <cellStyle name="Note 3 11 2 4 8" xfId="20299"/>
    <cellStyle name="Note 3 11 2 5" xfId="3939"/>
    <cellStyle name="Note 3 11 2 5 2" xfId="13583"/>
    <cellStyle name="Note 3 11 2 5 2 2" xfId="31018"/>
    <cellStyle name="Note 3 11 2 5 2 3" xfId="45470"/>
    <cellStyle name="Note 3 11 2 5 3" xfId="16044"/>
    <cellStyle name="Note 3 11 2 5 3 2" xfId="33479"/>
    <cellStyle name="Note 3 11 2 5 3 3" xfId="47931"/>
    <cellStyle name="Note 3 11 2 5 4" xfId="21375"/>
    <cellStyle name="Note 3 11 2 5 5" xfId="35827"/>
    <cellStyle name="Note 3 11 2 6" xfId="6401"/>
    <cellStyle name="Note 3 11 2 6 2" xfId="23836"/>
    <cellStyle name="Note 3 11 2 6 3" xfId="38288"/>
    <cellStyle name="Note 3 11 2 7" xfId="8842"/>
    <cellStyle name="Note 3 11 2 7 2" xfId="26277"/>
    <cellStyle name="Note 3 11 2 7 3" xfId="40729"/>
    <cellStyle name="Note 3 11 2 8" xfId="11262"/>
    <cellStyle name="Note 3 11 2 8 2" xfId="28697"/>
    <cellStyle name="Note 3 11 2 8 3" xfId="43149"/>
    <cellStyle name="Note 3 11 2 9" xfId="18269"/>
    <cellStyle name="Note 3 11 3" xfId="1432"/>
    <cellStyle name="Note 3 11 3 2" xfId="1433"/>
    <cellStyle name="Note 3 11 3 2 2" xfId="3944"/>
    <cellStyle name="Note 3 11 3 2 2 2" xfId="13587"/>
    <cellStyle name="Note 3 11 3 2 2 2 2" xfId="31022"/>
    <cellStyle name="Note 3 11 3 2 2 2 3" xfId="45474"/>
    <cellStyle name="Note 3 11 3 2 2 3" xfId="16048"/>
    <cellStyle name="Note 3 11 3 2 2 3 2" xfId="33483"/>
    <cellStyle name="Note 3 11 3 2 2 3 3" xfId="47935"/>
    <cellStyle name="Note 3 11 3 2 2 4" xfId="21380"/>
    <cellStyle name="Note 3 11 3 2 2 5" xfId="35832"/>
    <cellStyle name="Note 3 11 3 2 3" xfId="6406"/>
    <cellStyle name="Note 3 11 3 2 3 2" xfId="23841"/>
    <cellStyle name="Note 3 11 3 2 3 3" xfId="38293"/>
    <cellStyle name="Note 3 11 3 2 4" xfId="8847"/>
    <cellStyle name="Note 3 11 3 2 4 2" xfId="26282"/>
    <cellStyle name="Note 3 11 3 2 4 3" xfId="40734"/>
    <cellStyle name="Note 3 11 3 2 5" xfId="11267"/>
    <cellStyle name="Note 3 11 3 2 5 2" xfId="28702"/>
    <cellStyle name="Note 3 11 3 2 5 3" xfId="43154"/>
    <cellStyle name="Note 3 11 3 2 6" xfId="18274"/>
    <cellStyle name="Note 3 11 3 3" xfId="1434"/>
    <cellStyle name="Note 3 11 3 3 2" xfId="3945"/>
    <cellStyle name="Note 3 11 3 3 2 2" xfId="13588"/>
    <cellStyle name="Note 3 11 3 3 2 2 2" xfId="31023"/>
    <cellStyle name="Note 3 11 3 3 2 2 3" xfId="45475"/>
    <cellStyle name="Note 3 11 3 3 2 3" xfId="16049"/>
    <cellStyle name="Note 3 11 3 3 2 3 2" xfId="33484"/>
    <cellStyle name="Note 3 11 3 3 2 3 3" xfId="47936"/>
    <cellStyle name="Note 3 11 3 3 2 4" xfId="21381"/>
    <cellStyle name="Note 3 11 3 3 2 5" xfId="35833"/>
    <cellStyle name="Note 3 11 3 3 3" xfId="6407"/>
    <cellStyle name="Note 3 11 3 3 3 2" xfId="23842"/>
    <cellStyle name="Note 3 11 3 3 3 3" xfId="38294"/>
    <cellStyle name="Note 3 11 3 3 4" xfId="8848"/>
    <cellStyle name="Note 3 11 3 3 4 2" xfId="26283"/>
    <cellStyle name="Note 3 11 3 3 4 3" xfId="40735"/>
    <cellStyle name="Note 3 11 3 3 5" xfId="11268"/>
    <cellStyle name="Note 3 11 3 3 5 2" xfId="28703"/>
    <cellStyle name="Note 3 11 3 3 5 3" xfId="43155"/>
    <cellStyle name="Note 3 11 3 3 6" xfId="18275"/>
    <cellStyle name="Note 3 11 3 4" xfId="1435"/>
    <cellStyle name="Note 3 11 3 4 2" xfId="3946"/>
    <cellStyle name="Note 3 11 3 4 2 2" xfId="21382"/>
    <cellStyle name="Note 3 11 3 4 2 3" xfId="35834"/>
    <cellStyle name="Note 3 11 3 4 3" xfId="6408"/>
    <cellStyle name="Note 3 11 3 4 3 2" xfId="23843"/>
    <cellStyle name="Note 3 11 3 4 3 3" xfId="38295"/>
    <cellStyle name="Note 3 11 3 4 4" xfId="8849"/>
    <cellStyle name="Note 3 11 3 4 4 2" xfId="26284"/>
    <cellStyle name="Note 3 11 3 4 4 3" xfId="40736"/>
    <cellStyle name="Note 3 11 3 4 5" xfId="11269"/>
    <cellStyle name="Note 3 11 3 4 5 2" xfId="28704"/>
    <cellStyle name="Note 3 11 3 4 5 3" xfId="43156"/>
    <cellStyle name="Note 3 11 3 4 6" xfId="15138"/>
    <cellStyle name="Note 3 11 3 4 6 2" xfId="32573"/>
    <cellStyle name="Note 3 11 3 4 6 3" xfId="47025"/>
    <cellStyle name="Note 3 11 3 4 7" xfId="18276"/>
    <cellStyle name="Note 3 11 3 4 8" xfId="20300"/>
    <cellStyle name="Note 3 11 3 5" xfId="3943"/>
    <cellStyle name="Note 3 11 3 5 2" xfId="13586"/>
    <cellStyle name="Note 3 11 3 5 2 2" xfId="31021"/>
    <cellStyle name="Note 3 11 3 5 2 3" xfId="45473"/>
    <cellStyle name="Note 3 11 3 5 3" xfId="16047"/>
    <cellStyle name="Note 3 11 3 5 3 2" xfId="33482"/>
    <cellStyle name="Note 3 11 3 5 3 3" xfId="47934"/>
    <cellStyle name="Note 3 11 3 5 4" xfId="21379"/>
    <cellStyle name="Note 3 11 3 5 5" xfId="35831"/>
    <cellStyle name="Note 3 11 3 6" xfId="6405"/>
    <cellStyle name="Note 3 11 3 6 2" xfId="23840"/>
    <cellStyle name="Note 3 11 3 6 3" xfId="38292"/>
    <cellStyle name="Note 3 11 3 7" xfId="8846"/>
    <cellStyle name="Note 3 11 3 7 2" xfId="26281"/>
    <cellStyle name="Note 3 11 3 7 3" xfId="40733"/>
    <cellStyle name="Note 3 11 3 8" xfId="11266"/>
    <cellStyle name="Note 3 11 3 8 2" xfId="28701"/>
    <cellStyle name="Note 3 11 3 8 3" xfId="43153"/>
    <cellStyle name="Note 3 11 3 9" xfId="18273"/>
    <cellStyle name="Note 3 11 4" xfId="1436"/>
    <cellStyle name="Note 3 11 4 2" xfId="1437"/>
    <cellStyle name="Note 3 11 4 2 2" xfId="3948"/>
    <cellStyle name="Note 3 11 4 2 2 2" xfId="13590"/>
    <cellStyle name="Note 3 11 4 2 2 2 2" xfId="31025"/>
    <cellStyle name="Note 3 11 4 2 2 2 3" xfId="45477"/>
    <cellStyle name="Note 3 11 4 2 2 3" xfId="16051"/>
    <cellStyle name="Note 3 11 4 2 2 3 2" xfId="33486"/>
    <cellStyle name="Note 3 11 4 2 2 3 3" xfId="47938"/>
    <cellStyle name="Note 3 11 4 2 2 4" xfId="21384"/>
    <cellStyle name="Note 3 11 4 2 2 5" xfId="35836"/>
    <cellStyle name="Note 3 11 4 2 3" xfId="6410"/>
    <cellStyle name="Note 3 11 4 2 3 2" xfId="23845"/>
    <cellStyle name="Note 3 11 4 2 3 3" xfId="38297"/>
    <cellStyle name="Note 3 11 4 2 4" xfId="8851"/>
    <cellStyle name="Note 3 11 4 2 4 2" xfId="26286"/>
    <cellStyle name="Note 3 11 4 2 4 3" xfId="40738"/>
    <cellStyle name="Note 3 11 4 2 5" xfId="11271"/>
    <cellStyle name="Note 3 11 4 2 5 2" xfId="28706"/>
    <cellStyle name="Note 3 11 4 2 5 3" xfId="43158"/>
    <cellStyle name="Note 3 11 4 2 6" xfId="18278"/>
    <cellStyle name="Note 3 11 4 3" xfId="1438"/>
    <cellStyle name="Note 3 11 4 3 2" xfId="3949"/>
    <cellStyle name="Note 3 11 4 3 2 2" xfId="13591"/>
    <cellStyle name="Note 3 11 4 3 2 2 2" xfId="31026"/>
    <cellStyle name="Note 3 11 4 3 2 2 3" xfId="45478"/>
    <cellStyle name="Note 3 11 4 3 2 3" xfId="16052"/>
    <cellStyle name="Note 3 11 4 3 2 3 2" xfId="33487"/>
    <cellStyle name="Note 3 11 4 3 2 3 3" xfId="47939"/>
    <cellStyle name="Note 3 11 4 3 2 4" xfId="21385"/>
    <cellStyle name="Note 3 11 4 3 2 5" xfId="35837"/>
    <cellStyle name="Note 3 11 4 3 3" xfId="6411"/>
    <cellStyle name="Note 3 11 4 3 3 2" xfId="23846"/>
    <cellStyle name="Note 3 11 4 3 3 3" xfId="38298"/>
    <cellStyle name="Note 3 11 4 3 4" xfId="8852"/>
    <cellStyle name="Note 3 11 4 3 4 2" xfId="26287"/>
    <cellStyle name="Note 3 11 4 3 4 3" xfId="40739"/>
    <cellStyle name="Note 3 11 4 3 5" xfId="11272"/>
    <cellStyle name="Note 3 11 4 3 5 2" xfId="28707"/>
    <cellStyle name="Note 3 11 4 3 5 3" xfId="43159"/>
    <cellStyle name="Note 3 11 4 3 6" xfId="18279"/>
    <cellStyle name="Note 3 11 4 4" xfId="1439"/>
    <cellStyle name="Note 3 11 4 4 2" xfId="3950"/>
    <cellStyle name="Note 3 11 4 4 2 2" xfId="21386"/>
    <cellStyle name="Note 3 11 4 4 2 3" xfId="35838"/>
    <cellStyle name="Note 3 11 4 4 3" xfId="6412"/>
    <cellStyle name="Note 3 11 4 4 3 2" xfId="23847"/>
    <cellStyle name="Note 3 11 4 4 3 3" xfId="38299"/>
    <cellStyle name="Note 3 11 4 4 4" xfId="8853"/>
    <cellStyle name="Note 3 11 4 4 4 2" xfId="26288"/>
    <cellStyle name="Note 3 11 4 4 4 3" xfId="40740"/>
    <cellStyle name="Note 3 11 4 4 5" xfId="11273"/>
    <cellStyle name="Note 3 11 4 4 5 2" xfId="28708"/>
    <cellStyle name="Note 3 11 4 4 5 3" xfId="43160"/>
    <cellStyle name="Note 3 11 4 4 6" xfId="15139"/>
    <cellStyle name="Note 3 11 4 4 6 2" xfId="32574"/>
    <cellStyle name="Note 3 11 4 4 6 3" xfId="47026"/>
    <cellStyle name="Note 3 11 4 4 7" xfId="18280"/>
    <cellStyle name="Note 3 11 4 4 8" xfId="20301"/>
    <cellStyle name="Note 3 11 4 5" xfId="3947"/>
    <cellStyle name="Note 3 11 4 5 2" xfId="13589"/>
    <cellStyle name="Note 3 11 4 5 2 2" xfId="31024"/>
    <cellStyle name="Note 3 11 4 5 2 3" xfId="45476"/>
    <cellStyle name="Note 3 11 4 5 3" xfId="16050"/>
    <cellStyle name="Note 3 11 4 5 3 2" xfId="33485"/>
    <cellStyle name="Note 3 11 4 5 3 3" xfId="47937"/>
    <cellStyle name="Note 3 11 4 5 4" xfId="21383"/>
    <cellStyle name="Note 3 11 4 5 5" xfId="35835"/>
    <cellStyle name="Note 3 11 4 6" xfId="6409"/>
    <cellStyle name="Note 3 11 4 6 2" xfId="23844"/>
    <cellStyle name="Note 3 11 4 6 3" xfId="38296"/>
    <cellStyle name="Note 3 11 4 7" xfId="8850"/>
    <cellStyle name="Note 3 11 4 7 2" xfId="26285"/>
    <cellStyle name="Note 3 11 4 7 3" xfId="40737"/>
    <cellStyle name="Note 3 11 4 8" xfId="11270"/>
    <cellStyle name="Note 3 11 4 8 2" xfId="28705"/>
    <cellStyle name="Note 3 11 4 8 3" xfId="43157"/>
    <cellStyle name="Note 3 11 4 9" xfId="18277"/>
    <cellStyle name="Note 3 11 5" xfId="1440"/>
    <cellStyle name="Note 3 11 5 2" xfId="1441"/>
    <cellStyle name="Note 3 11 5 2 2" xfId="3952"/>
    <cellStyle name="Note 3 11 5 2 2 2" xfId="13593"/>
    <cellStyle name="Note 3 11 5 2 2 2 2" xfId="31028"/>
    <cellStyle name="Note 3 11 5 2 2 2 3" xfId="45480"/>
    <cellStyle name="Note 3 11 5 2 2 3" xfId="16054"/>
    <cellStyle name="Note 3 11 5 2 2 3 2" xfId="33489"/>
    <cellStyle name="Note 3 11 5 2 2 3 3" xfId="47941"/>
    <cellStyle name="Note 3 11 5 2 2 4" xfId="21388"/>
    <cellStyle name="Note 3 11 5 2 2 5" xfId="35840"/>
    <cellStyle name="Note 3 11 5 2 3" xfId="6414"/>
    <cellStyle name="Note 3 11 5 2 3 2" xfId="23849"/>
    <cellStyle name="Note 3 11 5 2 3 3" xfId="38301"/>
    <cellStyle name="Note 3 11 5 2 4" xfId="8855"/>
    <cellStyle name="Note 3 11 5 2 4 2" xfId="26290"/>
    <cellStyle name="Note 3 11 5 2 4 3" xfId="40742"/>
    <cellStyle name="Note 3 11 5 2 5" xfId="11275"/>
    <cellStyle name="Note 3 11 5 2 5 2" xfId="28710"/>
    <cellStyle name="Note 3 11 5 2 5 3" xfId="43162"/>
    <cellStyle name="Note 3 11 5 2 6" xfId="18282"/>
    <cellStyle name="Note 3 11 5 3" xfId="1442"/>
    <cellStyle name="Note 3 11 5 3 2" xfId="3953"/>
    <cellStyle name="Note 3 11 5 3 2 2" xfId="13594"/>
    <cellStyle name="Note 3 11 5 3 2 2 2" xfId="31029"/>
    <cellStyle name="Note 3 11 5 3 2 2 3" xfId="45481"/>
    <cellStyle name="Note 3 11 5 3 2 3" xfId="16055"/>
    <cellStyle name="Note 3 11 5 3 2 3 2" xfId="33490"/>
    <cellStyle name="Note 3 11 5 3 2 3 3" xfId="47942"/>
    <cellStyle name="Note 3 11 5 3 2 4" xfId="21389"/>
    <cellStyle name="Note 3 11 5 3 2 5" xfId="35841"/>
    <cellStyle name="Note 3 11 5 3 3" xfId="6415"/>
    <cellStyle name="Note 3 11 5 3 3 2" xfId="23850"/>
    <cellStyle name="Note 3 11 5 3 3 3" xfId="38302"/>
    <cellStyle name="Note 3 11 5 3 4" xfId="8856"/>
    <cellStyle name="Note 3 11 5 3 4 2" xfId="26291"/>
    <cellStyle name="Note 3 11 5 3 4 3" xfId="40743"/>
    <cellStyle name="Note 3 11 5 3 5" xfId="11276"/>
    <cellStyle name="Note 3 11 5 3 5 2" xfId="28711"/>
    <cellStyle name="Note 3 11 5 3 5 3" xfId="43163"/>
    <cellStyle name="Note 3 11 5 3 6" xfId="18283"/>
    <cellStyle name="Note 3 11 5 4" xfId="1443"/>
    <cellStyle name="Note 3 11 5 4 2" xfId="3954"/>
    <cellStyle name="Note 3 11 5 4 2 2" xfId="21390"/>
    <cellStyle name="Note 3 11 5 4 2 3" xfId="35842"/>
    <cellStyle name="Note 3 11 5 4 3" xfId="6416"/>
    <cellStyle name="Note 3 11 5 4 3 2" xfId="23851"/>
    <cellStyle name="Note 3 11 5 4 3 3" xfId="38303"/>
    <cellStyle name="Note 3 11 5 4 4" xfId="8857"/>
    <cellStyle name="Note 3 11 5 4 4 2" xfId="26292"/>
    <cellStyle name="Note 3 11 5 4 4 3" xfId="40744"/>
    <cellStyle name="Note 3 11 5 4 5" xfId="11277"/>
    <cellStyle name="Note 3 11 5 4 5 2" xfId="28712"/>
    <cellStyle name="Note 3 11 5 4 5 3" xfId="43164"/>
    <cellStyle name="Note 3 11 5 4 6" xfId="15140"/>
    <cellStyle name="Note 3 11 5 4 6 2" xfId="32575"/>
    <cellStyle name="Note 3 11 5 4 6 3" xfId="47027"/>
    <cellStyle name="Note 3 11 5 4 7" xfId="18284"/>
    <cellStyle name="Note 3 11 5 4 8" xfId="20302"/>
    <cellStyle name="Note 3 11 5 5" xfId="3951"/>
    <cellStyle name="Note 3 11 5 5 2" xfId="13592"/>
    <cellStyle name="Note 3 11 5 5 2 2" xfId="31027"/>
    <cellStyle name="Note 3 11 5 5 2 3" xfId="45479"/>
    <cellStyle name="Note 3 11 5 5 3" xfId="16053"/>
    <cellStyle name="Note 3 11 5 5 3 2" xfId="33488"/>
    <cellStyle name="Note 3 11 5 5 3 3" xfId="47940"/>
    <cellStyle name="Note 3 11 5 5 4" xfId="21387"/>
    <cellStyle name="Note 3 11 5 5 5" xfId="35839"/>
    <cellStyle name="Note 3 11 5 6" xfId="6413"/>
    <cellStyle name="Note 3 11 5 6 2" xfId="23848"/>
    <cellStyle name="Note 3 11 5 6 3" xfId="38300"/>
    <cellStyle name="Note 3 11 5 7" xfId="8854"/>
    <cellStyle name="Note 3 11 5 7 2" xfId="26289"/>
    <cellStyle name="Note 3 11 5 7 3" xfId="40741"/>
    <cellStyle name="Note 3 11 5 8" xfId="11274"/>
    <cellStyle name="Note 3 11 5 8 2" xfId="28709"/>
    <cellStyle name="Note 3 11 5 8 3" xfId="43161"/>
    <cellStyle name="Note 3 11 5 9" xfId="18281"/>
    <cellStyle name="Note 3 11 6" xfId="1444"/>
    <cellStyle name="Note 3 11 6 2" xfId="3955"/>
    <cellStyle name="Note 3 11 6 2 2" xfId="13595"/>
    <cellStyle name="Note 3 11 6 2 2 2" xfId="31030"/>
    <cellStyle name="Note 3 11 6 2 2 3" xfId="45482"/>
    <cellStyle name="Note 3 11 6 2 3" xfId="16056"/>
    <cellStyle name="Note 3 11 6 2 3 2" xfId="33491"/>
    <cellStyle name="Note 3 11 6 2 3 3" xfId="47943"/>
    <cellStyle name="Note 3 11 6 2 4" xfId="21391"/>
    <cellStyle name="Note 3 11 6 2 5" xfId="35843"/>
    <cellStyle name="Note 3 11 6 3" xfId="6417"/>
    <cellStyle name="Note 3 11 6 3 2" xfId="23852"/>
    <cellStyle name="Note 3 11 6 3 3" xfId="38304"/>
    <cellStyle name="Note 3 11 6 4" xfId="8858"/>
    <cellStyle name="Note 3 11 6 4 2" xfId="26293"/>
    <cellStyle name="Note 3 11 6 4 3" xfId="40745"/>
    <cellStyle name="Note 3 11 6 5" xfId="11278"/>
    <cellStyle name="Note 3 11 6 5 2" xfId="28713"/>
    <cellStyle name="Note 3 11 6 5 3" xfId="43165"/>
    <cellStyle name="Note 3 11 6 6" xfId="18285"/>
    <cellStyle name="Note 3 11 7" xfId="1445"/>
    <cellStyle name="Note 3 11 7 2" xfId="3956"/>
    <cellStyle name="Note 3 11 7 2 2" xfId="13596"/>
    <cellStyle name="Note 3 11 7 2 2 2" xfId="31031"/>
    <cellStyle name="Note 3 11 7 2 2 3" xfId="45483"/>
    <cellStyle name="Note 3 11 7 2 3" xfId="16057"/>
    <cellStyle name="Note 3 11 7 2 3 2" xfId="33492"/>
    <cellStyle name="Note 3 11 7 2 3 3" xfId="47944"/>
    <cellStyle name="Note 3 11 7 2 4" xfId="21392"/>
    <cellStyle name="Note 3 11 7 2 5" xfId="35844"/>
    <cellStyle name="Note 3 11 7 3" xfId="6418"/>
    <cellStyle name="Note 3 11 7 3 2" xfId="23853"/>
    <cellStyle name="Note 3 11 7 3 3" xfId="38305"/>
    <cellStyle name="Note 3 11 7 4" xfId="8859"/>
    <cellStyle name="Note 3 11 7 4 2" xfId="26294"/>
    <cellStyle name="Note 3 11 7 4 3" xfId="40746"/>
    <cellStyle name="Note 3 11 7 5" xfId="11279"/>
    <cellStyle name="Note 3 11 7 5 2" xfId="28714"/>
    <cellStyle name="Note 3 11 7 5 3" xfId="43166"/>
    <cellStyle name="Note 3 11 7 6" xfId="18286"/>
    <cellStyle name="Note 3 11 8" xfId="1446"/>
    <cellStyle name="Note 3 11 8 2" xfId="3957"/>
    <cellStyle name="Note 3 11 8 2 2" xfId="21393"/>
    <cellStyle name="Note 3 11 8 2 3" xfId="35845"/>
    <cellStyle name="Note 3 11 8 3" xfId="6419"/>
    <cellStyle name="Note 3 11 8 3 2" xfId="23854"/>
    <cellStyle name="Note 3 11 8 3 3" xfId="38306"/>
    <cellStyle name="Note 3 11 8 4" xfId="8860"/>
    <cellStyle name="Note 3 11 8 4 2" xfId="26295"/>
    <cellStyle name="Note 3 11 8 4 3" xfId="40747"/>
    <cellStyle name="Note 3 11 8 5" xfId="11280"/>
    <cellStyle name="Note 3 11 8 5 2" xfId="28715"/>
    <cellStyle name="Note 3 11 8 5 3" xfId="43167"/>
    <cellStyle name="Note 3 11 8 6" xfId="15141"/>
    <cellStyle name="Note 3 11 8 6 2" xfId="32576"/>
    <cellStyle name="Note 3 11 8 6 3" xfId="47028"/>
    <cellStyle name="Note 3 11 8 7" xfId="18287"/>
    <cellStyle name="Note 3 11 8 8" xfId="20303"/>
    <cellStyle name="Note 3 11 9" xfId="3938"/>
    <cellStyle name="Note 3 11 9 2" xfId="13582"/>
    <cellStyle name="Note 3 11 9 2 2" xfId="31017"/>
    <cellStyle name="Note 3 11 9 2 3" xfId="45469"/>
    <cellStyle name="Note 3 11 9 3" xfId="16043"/>
    <cellStyle name="Note 3 11 9 3 2" xfId="33478"/>
    <cellStyle name="Note 3 11 9 3 3" xfId="47930"/>
    <cellStyle name="Note 3 11 9 4" xfId="21374"/>
    <cellStyle name="Note 3 11 9 5" xfId="35826"/>
    <cellStyle name="Note 3 12" xfId="1447"/>
    <cellStyle name="Note 3 12 10" xfId="6420"/>
    <cellStyle name="Note 3 12 10 2" xfId="23855"/>
    <cellStyle name="Note 3 12 10 3" xfId="38307"/>
    <cellStyle name="Note 3 12 11" xfId="8861"/>
    <cellStyle name="Note 3 12 11 2" xfId="26296"/>
    <cellStyle name="Note 3 12 11 3" xfId="40748"/>
    <cellStyle name="Note 3 12 12" xfId="11281"/>
    <cellStyle name="Note 3 12 12 2" xfId="28716"/>
    <cellStyle name="Note 3 12 12 3" xfId="43168"/>
    <cellStyle name="Note 3 12 13" xfId="18288"/>
    <cellStyle name="Note 3 12 2" xfId="1448"/>
    <cellStyle name="Note 3 12 2 2" xfId="1449"/>
    <cellStyle name="Note 3 12 2 2 2" xfId="3960"/>
    <cellStyle name="Note 3 12 2 2 2 2" xfId="13599"/>
    <cellStyle name="Note 3 12 2 2 2 2 2" xfId="31034"/>
    <cellStyle name="Note 3 12 2 2 2 2 3" xfId="45486"/>
    <cellStyle name="Note 3 12 2 2 2 3" xfId="16060"/>
    <cellStyle name="Note 3 12 2 2 2 3 2" xfId="33495"/>
    <cellStyle name="Note 3 12 2 2 2 3 3" xfId="47947"/>
    <cellStyle name="Note 3 12 2 2 2 4" xfId="21396"/>
    <cellStyle name="Note 3 12 2 2 2 5" xfId="35848"/>
    <cellStyle name="Note 3 12 2 2 3" xfId="6422"/>
    <cellStyle name="Note 3 12 2 2 3 2" xfId="23857"/>
    <cellStyle name="Note 3 12 2 2 3 3" xfId="38309"/>
    <cellStyle name="Note 3 12 2 2 4" xfId="8863"/>
    <cellStyle name="Note 3 12 2 2 4 2" xfId="26298"/>
    <cellStyle name="Note 3 12 2 2 4 3" xfId="40750"/>
    <cellStyle name="Note 3 12 2 2 5" xfId="11283"/>
    <cellStyle name="Note 3 12 2 2 5 2" xfId="28718"/>
    <cellStyle name="Note 3 12 2 2 5 3" xfId="43170"/>
    <cellStyle name="Note 3 12 2 2 6" xfId="18290"/>
    <cellStyle name="Note 3 12 2 3" xfId="1450"/>
    <cellStyle name="Note 3 12 2 3 2" xfId="3961"/>
    <cellStyle name="Note 3 12 2 3 2 2" xfId="13600"/>
    <cellStyle name="Note 3 12 2 3 2 2 2" xfId="31035"/>
    <cellStyle name="Note 3 12 2 3 2 2 3" xfId="45487"/>
    <cellStyle name="Note 3 12 2 3 2 3" xfId="16061"/>
    <cellStyle name="Note 3 12 2 3 2 3 2" xfId="33496"/>
    <cellStyle name="Note 3 12 2 3 2 3 3" xfId="47948"/>
    <cellStyle name="Note 3 12 2 3 2 4" xfId="21397"/>
    <cellStyle name="Note 3 12 2 3 2 5" xfId="35849"/>
    <cellStyle name="Note 3 12 2 3 3" xfId="6423"/>
    <cellStyle name="Note 3 12 2 3 3 2" xfId="23858"/>
    <cellStyle name="Note 3 12 2 3 3 3" xfId="38310"/>
    <cellStyle name="Note 3 12 2 3 4" xfId="8864"/>
    <cellStyle name="Note 3 12 2 3 4 2" xfId="26299"/>
    <cellStyle name="Note 3 12 2 3 4 3" xfId="40751"/>
    <cellStyle name="Note 3 12 2 3 5" xfId="11284"/>
    <cellStyle name="Note 3 12 2 3 5 2" xfId="28719"/>
    <cellStyle name="Note 3 12 2 3 5 3" xfId="43171"/>
    <cellStyle name="Note 3 12 2 3 6" xfId="18291"/>
    <cellStyle name="Note 3 12 2 4" xfId="1451"/>
    <cellStyle name="Note 3 12 2 4 2" xfId="3962"/>
    <cellStyle name="Note 3 12 2 4 2 2" xfId="21398"/>
    <cellStyle name="Note 3 12 2 4 2 3" xfId="35850"/>
    <cellStyle name="Note 3 12 2 4 3" xfId="6424"/>
    <cellStyle name="Note 3 12 2 4 3 2" xfId="23859"/>
    <cellStyle name="Note 3 12 2 4 3 3" xfId="38311"/>
    <cellStyle name="Note 3 12 2 4 4" xfId="8865"/>
    <cellStyle name="Note 3 12 2 4 4 2" xfId="26300"/>
    <cellStyle name="Note 3 12 2 4 4 3" xfId="40752"/>
    <cellStyle name="Note 3 12 2 4 5" xfId="11285"/>
    <cellStyle name="Note 3 12 2 4 5 2" xfId="28720"/>
    <cellStyle name="Note 3 12 2 4 5 3" xfId="43172"/>
    <cellStyle name="Note 3 12 2 4 6" xfId="15142"/>
    <cellStyle name="Note 3 12 2 4 6 2" xfId="32577"/>
    <cellStyle name="Note 3 12 2 4 6 3" xfId="47029"/>
    <cellStyle name="Note 3 12 2 4 7" xfId="18292"/>
    <cellStyle name="Note 3 12 2 4 8" xfId="20304"/>
    <cellStyle name="Note 3 12 2 5" xfId="3959"/>
    <cellStyle name="Note 3 12 2 5 2" xfId="13598"/>
    <cellStyle name="Note 3 12 2 5 2 2" xfId="31033"/>
    <cellStyle name="Note 3 12 2 5 2 3" xfId="45485"/>
    <cellStyle name="Note 3 12 2 5 3" xfId="16059"/>
    <cellStyle name="Note 3 12 2 5 3 2" xfId="33494"/>
    <cellStyle name="Note 3 12 2 5 3 3" xfId="47946"/>
    <cellStyle name="Note 3 12 2 5 4" xfId="21395"/>
    <cellStyle name="Note 3 12 2 5 5" xfId="35847"/>
    <cellStyle name="Note 3 12 2 6" xfId="6421"/>
    <cellStyle name="Note 3 12 2 6 2" xfId="23856"/>
    <cellStyle name="Note 3 12 2 6 3" xfId="38308"/>
    <cellStyle name="Note 3 12 2 7" xfId="8862"/>
    <cellStyle name="Note 3 12 2 7 2" xfId="26297"/>
    <cellStyle name="Note 3 12 2 7 3" xfId="40749"/>
    <cellStyle name="Note 3 12 2 8" xfId="11282"/>
    <cellStyle name="Note 3 12 2 8 2" xfId="28717"/>
    <cellStyle name="Note 3 12 2 8 3" xfId="43169"/>
    <cellStyle name="Note 3 12 2 9" xfId="18289"/>
    <cellStyle name="Note 3 12 3" xfId="1452"/>
    <cellStyle name="Note 3 12 3 2" xfId="1453"/>
    <cellStyle name="Note 3 12 3 2 2" xfId="3964"/>
    <cellStyle name="Note 3 12 3 2 2 2" xfId="13602"/>
    <cellStyle name="Note 3 12 3 2 2 2 2" xfId="31037"/>
    <cellStyle name="Note 3 12 3 2 2 2 3" xfId="45489"/>
    <cellStyle name="Note 3 12 3 2 2 3" xfId="16063"/>
    <cellStyle name="Note 3 12 3 2 2 3 2" xfId="33498"/>
    <cellStyle name="Note 3 12 3 2 2 3 3" xfId="47950"/>
    <cellStyle name="Note 3 12 3 2 2 4" xfId="21400"/>
    <cellStyle name="Note 3 12 3 2 2 5" xfId="35852"/>
    <cellStyle name="Note 3 12 3 2 3" xfId="6426"/>
    <cellStyle name="Note 3 12 3 2 3 2" xfId="23861"/>
    <cellStyle name="Note 3 12 3 2 3 3" xfId="38313"/>
    <cellStyle name="Note 3 12 3 2 4" xfId="8867"/>
    <cellStyle name="Note 3 12 3 2 4 2" xfId="26302"/>
    <cellStyle name="Note 3 12 3 2 4 3" xfId="40754"/>
    <cellStyle name="Note 3 12 3 2 5" xfId="11287"/>
    <cellStyle name="Note 3 12 3 2 5 2" xfId="28722"/>
    <cellStyle name="Note 3 12 3 2 5 3" xfId="43174"/>
    <cellStyle name="Note 3 12 3 2 6" xfId="18294"/>
    <cellStyle name="Note 3 12 3 3" xfId="1454"/>
    <cellStyle name="Note 3 12 3 3 2" xfId="3965"/>
    <cellStyle name="Note 3 12 3 3 2 2" xfId="13603"/>
    <cellStyle name="Note 3 12 3 3 2 2 2" xfId="31038"/>
    <cellStyle name="Note 3 12 3 3 2 2 3" xfId="45490"/>
    <cellStyle name="Note 3 12 3 3 2 3" xfId="16064"/>
    <cellStyle name="Note 3 12 3 3 2 3 2" xfId="33499"/>
    <cellStyle name="Note 3 12 3 3 2 3 3" xfId="47951"/>
    <cellStyle name="Note 3 12 3 3 2 4" xfId="21401"/>
    <cellStyle name="Note 3 12 3 3 2 5" xfId="35853"/>
    <cellStyle name="Note 3 12 3 3 3" xfId="6427"/>
    <cellStyle name="Note 3 12 3 3 3 2" xfId="23862"/>
    <cellStyle name="Note 3 12 3 3 3 3" xfId="38314"/>
    <cellStyle name="Note 3 12 3 3 4" xfId="8868"/>
    <cellStyle name="Note 3 12 3 3 4 2" xfId="26303"/>
    <cellStyle name="Note 3 12 3 3 4 3" xfId="40755"/>
    <cellStyle name="Note 3 12 3 3 5" xfId="11288"/>
    <cellStyle name="Note 3 12 3 3 5 2" xfId="28723"/>
    <cellStyle name="Note 3 12 3 3 5 3" xfId="43175"/>
    <cellStyle name="Note 3 12 3 3 6" xfId="18295"/>
    <cellStyle name="Note 3 12 3 4" xfId="1455"/>
    <cellStyle name="Note 3 12 3 4 2" xfId="3966"/>
    <cellStyle name="Note 3 12 3 4 2 2" xfId="21402"/>
    <cellStyle name="Note 3 12 3 4 2 3" xfId="35854"/>
    <cellStyle name="Note 3 12 3 4 3" xfId="6428"/>
    <cellStyle name="Note 3 12 3 4 3 2" xfId="23863"/>
    <cellStyle name="Note 3 12 3 4 3 3" xfId="38315"/>
    <cellStyle name="Note 3 12 3 4 4" xfId="8869"/>
    <cellStyle name="Note 3 12 3 4 4 2" xfId="26304"/>
    <cellStyle name="Note 3 12 3 4 4 3" xfId="40756"/>
    <cellStyle name="Note 3 12 3 4 5" xfId="11289"/>
    <cellStyle name="Note 3 12 3 4 5 2" xfId="28724"/>
    <cellStyle name="Note 3 12 3 4 5 3" xfId="43176"/>
    <cellStyle name="Note 3 12 3 4 6" xfId="15143"/>
    <cellStyle name="Note 3 12 3 4 6 2" xfId="32578"/>
    <cellStyle name="Note 3 12 3 4 6 3" xfId="47030"/>
    <cellStyle name="Note 3 12 3 4 7" xfId="18296"/>
    <cellStyle name="Note 3 12 3 4 8" xfId="20305"/>
    <cellStyle name="Note 3 12 3 5" xfId="3963"/>
    <cellStyle name="Note 3 12 3 5 2" xfId="13601"/>
    <cellStyle name="Note 3 12 3 5 2 2" xfId="31036"/>
    <cellStyle name="Note 3 12 3 5 2 3" xfId="45488"/>
    <cellStyle name="Note 3 12 3 5 3" xfId="16062"/>
    <cellStyle name="Note 3 12 3 5 3 2" xfId="33497"/>
    <cellStyle name="Note 3 12 3 5 3 3" xfId="47949"/>
    <cellStyle name="Note 3 12 3 5 4" xfId="21399"/>
    <cellStyle name="Note 3 12 3 5 5" xfId="35851"/>
    <cellStyle name="Note 3 12 3 6" xfId="6425"/>
    <cellStyle name="Note 3 12 3 6 2" xfId="23860"/>
    <cellStyle name="Note 3 12 3 6 3" xfId="38312"/>
    <cellStyle name="Note 3 12 3 7" xfId="8866"/>
    <cellStyle name="Note 3 12 3 7 2" xfId="26301"/>
    <cellStyle name="Note 3 12 3 7 3" xfId="40753"/>
    <cellStyle name="Note 3 12 3 8" xfId="11286"/>
    <cellStyle name="Note 3 12 3 8 2" xfId="28721"/>
    <cellStyle name="Note 3 12 3 8 3" xfId="43173"/>
    <cellStyle name="Note 3 12 3 9" xfId="18293"/>
    <cellStyle name="Note 3 12 4" xfId="1456"/>
    <cellStyle name="Note 3 12 4 2" xfId="1457"/>
    <cellStyle name="Note 3 12 4 2 2" xfId="3968"/>
    <cellStyle name="Note 3 12 4 2 2 2" xfId="13605"/>
    <cellStyle name="Note 3 12 4 2 2 2 2" xfId="31040"/>
    <cellStyle name="Note 3 12 4 2 2 2 3" xfId="45492"/>
    <cellStyle name="Note 3 12 4 2 2 3" xfId="16066"/>
    <cellStyle name="Note 3 12 4 2 2 3 2" xfId="33501"/>
    <cellStyle name="Note 3 12 4 2 2 3 3" xfId="47953"/>
    <cellStyle name="Note 3 12 4 2 2 4" xfId="21404"/>
    <cellStyle name="Note 3 12 4 2 2 5" xfId="35856"/>
    <cellStyle name="Note 3 12 4 2 3" xfId="6430"/>
    <cellStyle name="Note 3 12 4 2 3 2" xfId="23865"/>
    <cellStyle name="Note 3 12 4 2 3 3" xfId="38317"/>
    <cellStyle name="Note 3 12 4 2 4" xfId="8871"/>
    <cellStyle name="Note 3 12 4 2 4 2" xfId="26306"/>
    <cellStyle name="Note 3 12 4 2 4 3" xfId="40758"/>
    <cellStyle name="Note 3 12 4 2 5" xfId="11291"/>
    <cellStyle name="Note 3 12 4 2 5 2" xfId="28726"/>
    <cellStyle name="Note 3 12 4 2 5 3" xfId="43178"/>
    <cellStyle name="Note 3 12 4 2 6" xfId="18298"/>
    <cellStyle name="Note 3 12 4 3" xfId="1458"/>
    <cellStyle name="Note 3 12 4 3 2" xfId="3969"/>
    <cellStyle name="Note 3 12 4 3 2 2" xfId="13606"/>
    <cellStyle name="Note 3 12 4 3 2 2 2" xfId="31041"/>
    <cellStyle name="Note 3 12 4 3 2 2 3" xfId="45493"/>
    <cellStyle name="Note 3 12 4 3 2 3" xfId="16067"/>
    <cellStyle name="Note 3 12 4 3 2 3 2" xfId="33502"/>
    <cellStyle name="Note 3 12 4 3 2 3 3" xfId="47954"/>
    <cellStyle name="Note 3 12 4 3 2 4" xfId="21405"/>
    <cellStyle name="Note 3 12 4 3 2 5" xfId="35857"/>
    <cellStyle name="Note 3 12 4 3 3" xfId="6431"/>
    <cellStyle name="Note 3 12 4 3 3 2" xfId="23866"/>
    <cellStyle name="Note 3 12 4 3 3 3" xfId="38318"/>
    <cellStyle name="Note 3 12 4 3 4" xfId="8872"/>
    <cellStyle name="Note 3 12 4 3 4 2" xfId="26307"/>
    <cellStyle name="Note 3 12 4 3 4 3" xfId="40759"/>
    <cellStyle name="Note 3 12 4 3 5" xfId="11292"/>
    <cellStyle name="Note 3 12 4 3 5 2" xfId="28727"/>
    <cellStyle name="Note 3 12 4 3 5 3" xfId="43179"/>
    <cellStyle name="Note 3 12 4 3 6" xfId="18299"/>
    <cellStyle name="Note 3 12 4 4" xfId="1459"/>
    <cellStyle name="Note 3 12 4 4 2" xfId="3970"/>
    <cellStyle name="Note 3 12 4 4 2 2" xfId="21406"/>
    <cellStyle name="Note 3 12 4 4 2 3" xfId="35858"/>
    <cellStyle name="Note 3 12 4 4 3" xfId="6432"/>
    <cellStyle name="Note 3 12 4 4 3 2" xfId="23867"/>
    <cellStyle name="Note 3 12 4 4 3 3" xfId="38319"/>
    <cellStyle name="Note 3 12 4 4 4" xfId="8873"/>
    <cellStyle name="Note 3 12 4 4 4 2" xfId="26308"/>
    <cellStyle name="Note 3 12 4 4 4 3" xfId="40760"/>
    <cellStyle name="Note 3 12 4 4 5" xfId="11293"/>
    <cellStyle name="Note 3 12 4 4 5 2" xfId="28728"/>
    <cellStyle name="Note 3 12 4 4 5 3" xfId="43180"/>
    <cellStyle name="Note 3 12 4 4 6" xfId="15144"/>
    <cellStyle name="Note 3 12 4 4 6 2" xfId="32579"/>
    <cellStyle name="Note 3 12 4 4 6 3" xfId="47031"/>
    <cellStyle name="Note 3 12 4 4 7" xfId="18300"/>
    <cellStyle name="Note 3 12 4 4 8" xfId="20306"/>
    <cellStyle name="Note 3 12 4 5" xfId="3967"/>
    <cellStyle name="Note 3 12 4 5 2" xfId="13604"/>
    <cellStyle name="Note 3 12 4 5 2 2" xfId="31039"/>
    <cellStyle name="Note 3 12 4 5 2 3" xfId="45491"/>
    <cellStyle name="Note 3 12 4 5 3" xfId="16065"/>
    <cellStyle name="Note 3 12 4 5 3 2" xfId="33500"/>
    <cellStyle name="Note 3 12 4 5 3 3" xfId="47952"/>
    <cellStyle name="Note 3 12 4 5 4" xfId="21403"/>
    <cellStyle name="Note 3 12 4 5 5" xfId="35855"/>
    <cellStyle name="Note 3 12 4 6" xfId="6429"/>
    <cellStyle name="Note 3 12 4 6 2" xfId="23864"/>
    <cellStyle name="Note 3 12 4 6 3" xfId="38316"/>
    <cellStyle name="Note 3 12 4 7" xfId="8870"/>
    <cellStyle name="Note 3 12 4 7 2" xfId="26305"/>
    <cellStyle name="Note 3 12 4 7 3" xfId="40757"/>
    <cellStyle name="Note 3 12 4 8" xfId="11290"/>
    <cellStyle name="Note 3 12 4 8 2" xfId="28725"/>
    <cellStyle name="Note 3 12 4 8 3" xfId="43177"/>
    <cellStyle name="Note 3 12 4 9" xfId="18297"/>
    <cellStyle name="Note 3 12 5" xfId="1460"/>
    <cellStyle name="Note 3 12 5 2" xfId="1461"/>
    <cellStyle name="Note 3 12 5 2 2" xfId="3972"/>
    <cellStyle name="Note 3 12 5 2 2 2" xfId="13608"/>
    <cellStyle name="Note 3 12 5 2 2 2 2" xfId="31043"/>
    <cellStyle name="Note 3 12 5 2 2 2 3" xfId="45495"/>
    <cellStyle name="Note 3 12 5 2 2 3" xfId="16069"/>
    <cellStyle name="Note 3 12 5 2 2 3 2" xfId="33504"/>
    <cellStyle name="Note 3 12 5 2 2 3 3" xfId="47956"/>
    <cellStyle name="Note 3 12 5 2 2 4" xfId="21408"/>
    <cellStyle name="Note 3 12 5 2 2 5" xfId="35860"/>
    <cellStyle name="Note 3 12 5 2 3" xfId="6434"/>
    <cellStyle name="Note 3 12 5 2 3 2" xfId="23869"/>
    <cellStyle name="Note 3 12 5 2 3 3" xfId="38321"/>
    <cellStyle name="Note 3 12 5 2 4" xfId="8875"/>
    <cellStyle name="Note 3 12 5 2 4 2" xfId="26310"/>
    <cellStyle name="Note 3 12 5 2 4 3" xfId="40762"/>
    <cellStyle name="Note 3 12 5 2 5" xfId="11295"/>
    <cellStyle name="Note 3 12 5 2 5 2" xfId="28730"/>
    <cellStyle name="Note 3 12 5 2 5 3" xfId="43182"/>
    <cellStyle name="Note 3 12 5 2 6" xfId="18302"/>
    <cellStyle name="Note 3 12 5 3" xfId="1462"/>
    <cellStyle name="Note 3 12 5 3 2" xfId="3973"/>
    <cellStyle name="Note 3 12 5 3 2 2" xfId="13609"/>
    <cellStyle name="Note 3 12 5 3 2 2 2" xfId="31044"/>
    <cellStyle name="Note 3 12 5 3 2 2 3" xfId="45496"/>
    <cellStyle name="Note 3 12 5 3 2 3" xfId="16070"/>
    <cellStyle name="Note 3 12 5 3 2 3 2" xfId="33505"/>
    <cellStyle name="Note 3 12 5 3 2 3 3" xfId="47957"/>
    <cellStyle name="Note 3 12 5 3 2 4" xfId="21409"/>
    <cellStyle name="Note 3 12 5 3 2 5" xfId="35861"/>
    <cellStyle name="Note 3 12 5 3 3" xfId="6435"/>
    <cellStyle name="Note 3 12 5 3 3 2" xfId="23870"/>
    <cellStyle name="Note 3 12 5 3 3 3" xfId="38322"/>
    <cellStyle name="Note 3 12 5 3 4" xfId="8876"/>
    <cellStyle name="Note 3 12 5 3 4 2" xfId="26311"/>
    <cellStyle name="Note 3 12 5 3 4 3" xfId="40763"/>
    <cellStyle name="Note 3 12 5 3 5" xfId="11296"/>
    <cellStyle name="Note 3 12 5 3 5 2" xfId="28731"/>
    <cellStyle name="Note 3 12 5 3 5 3" xfId="43183"/>
    <cellStyle name="Note 3 12 5 3 6" xfId="18303"/>
    <cellStyle name="Note 3 12 5 4" xfId="1463"/>
    <cellStyle name="Note 3 12 5 4 2" xfId="3974"/>
    <cellStyle name="Note 3 12 5 4 2 2" xfId="21410"/>
    <cellStyle name="Note 3 12 5 4 2 3" xfId="35862"/>
    <cellStyle name="Note 3 12 5 4 3" xfId="6436"/>
    <cellStyle name="Note 3 12 5 4 3 2" xfId="23871"/>
    <cellStyle name="Note 3 12 5 4 3 3" xfId="38323"/>
    <cellStyle name="Note 3 12 5 4 4" xfId="8877"/>
    <cellStyle name="Note 3 12 5 4 4 2" xfId="26312"/>
    <cellStyle name="Note 3 12 5 4 4 3" xfId="40764"/>
    <cellStyle name="Note 3 12 5 4 5" xfId="11297"/>
    <cellStyle name="Note 3 12 5 4 5 2" xfId="28732"/>
    <cellStyle name="Note 3 12 5 4 5 3" xfId="43184"/>
    <cellStyle name="Note 3 12 5 4 6" xfId="15145"/>
    <cellStyle name="Note 3 12 5 4 6 2" xfId="32580"/>
    <cellStyle name="Note 3 12 5 4 6 3" xfId="47032"/>
    <cellStyle name="Note 3 12 5 4 7" xfId="18304"/>
    <cellStyle name="Note 3 12 5 4 8" xfId="20307"/>
    <cellStyle name="Note 3 12 5 5" xfId="3971"/>
    <cellStyle name="Note 3 12 5 5 2" xfId="13607"/>
    <cellStyle name="Note 3 12 5 5 2 2" xfId="31042"/>
    <cellStyle name="Note 3 12 5 5 2 3" xfId="45494"/>
    <cellStyle name="Note 3 12 5 5 3" xfId="16068"/>
    <cellStyle name="Note 3 12 5 5 3 2" xfId="33503"/>
    <cellStyle name="Note 3 12 5 5 3 3" xfId="47955"/>
    <cellStyle name="Note 3 12 5 5 4" xfId="21407"/>
    <cellStyle name="Note 3 12 5 5 5" xfId="35859"/>
    <cellStyle name="Note 3 12 5 6" xfId="6433"/>
    <cellStyle name="Note 3 12 5 6 2" xfId="23868"/>
    <cellStyle name="Note 3 12 5 6 3" xfId="38320"/>
    <cellStyle name="Note 3 12 5 7" xfId="8874"/>
    <cellStyle name="Note 3 12 5 7 2" xfId="26309"/>
    <cellStyle name="Note 3 12 5 7 3" xfId="40761"/>
    <cellStyle name="Note 3 12 5 8" xfId="11294"/>
    <cellStyle name="Note 3 12 5 8 2" xfId="28729"/>
    <cellStyle name="Note 3 12 5 8 3" xfId="43181"/>
    <cellStyle name="Note 3 12 5 9" xfId="18301"/>
    <cellStyle name="Note 3 12 6" xfId="1464"/>
    <cellStyle name="Note 3 12 6 2" xfId="3975"/>
    <cellStyle name="Note 3 12 6 2 2" xfId="13610"/>
    <cellStyle name="Note 3 12 6 2 2 2" xfId="31045"/>
    <cellStyle name="Note 3 12 6 2 2 3" xfId="45497"/>
    <cellStyle name="Note 3 12 6 2 3" xfId="16071"/>
    <cellStyle name="Note 3 12 6 2 3 2" xfId="33506"/>
    <cellStyle name="Note 3 12 6 2 3 3" xfId="47958"/>
    <cellStyle name="Note 3 12 6 2 4" xfId="21411"/>
    <cellStyle name="Note 3 12 6 2 5" xfId="35863"/>
    <cellStyle name="Note 3 12 6 3" xfId="6437"/>
    <cellStyle name="Note 3 12 6 3 2" xfId="23872"/>
    <cellStyle name="Note 3 12 6 3 3" xfId="38324"/>
    <cellStyle name="Note 3 12 6 4" xfId="8878"/>
    <cellStyle name="Note 3 12 6 4 2" xfId="26313"/>
    <cellStyle name="Note 3 12 6 4 3" xfId="40765"/>
    <cellStyle name="Note 3 12 6 5" xfId="11298"/>
    <cellStyle name="Note 3 12 6 5 2" xfId="28733"/>
    <cellStyle name="Note 3 12 6 5 3" xfId="43185"/>
    <cellStyle name="Note 3 12 6 6" xfId="18305"/>
    <cellStyle name="Note 3 12 7" xfId="1465"/>
    <cellStyle name="Note 3 12 7 2" xfId="3976"/>
    <cellStyle name="Note 3 12 7 2 2" xfId="13611"/>
    <cellStyle name="Note 3 12 7 2 2 2" xfId="31046"/>
    <cellStyle name="Note 3 12 7 2 2 3" xfId="45498"/>
    <cellStyle name="Note 3 12 7 2 3" xfId="16072"/>
    <cellStyle name="Note 3 12 7 2 3 2" xfId="33507"/>
    <cellStyle name="Note 3 12 7 2 3 3" xfId="47959"/>
    <cellStyle name="Note 3 12 7 2 4" xfId="21412"/>
    <cellStyle name="Note 3 12 7 2 5" xfId="35864"/>
    <cellStyle name="Note 3 12 7 3" xfId="6438"/>
    <cellStyle name="Note 3 12 7 3 2" xfId="23873"/>
    <cellStyle name="Note 3 12 7 3 3" xfId="38325"/>
    <cellStyle name="Note 3 12 7 4" xfId="8879"/>
    <cellStyle name="Note 3 12 7 4 2" xfId="26314"/>
    <cellStyle name="Note 3 12 7 4 3" xfId="40766"/>
    <cellStyle name="Note 3 12 7 5" xfId="11299"/>
    <cellStyle name="Note 3 12 7 5 2" xfId="28734"/>
    <cellStyle name="Note 3 12 7 5 3" xfId="43186"/>
    <cellStyle name="Note 3 12 7 6" xfId="18306"/>
    <cellStyle name="Note 3 12 8" xfId="1466"/>
    <cellStyle name="Note 3 12 8 2" xfId="3977"/>
    <cellStyle name="Note 3 12 8 2 2" xfId="21413"/>
    <cellStyle name="Note 3 12 8 2 3" xfId="35865"/>
    <cellStyle name="Note 3 12 8 3" xfId="6439"/>
    <cellStyle name="Note 3 12 8 3 2" xfId="23874"/>
    <cellStyle name="Note 3 12 8 3 3" xfId="38326"/>
    <cellStyle name="Note 3 12 8 4" xfId="8880"/>
    <cellStyle name="Note 3 12 8 4 2" xfId="26315"/>
    <cellStyle name="Note 3 12 8 4 3" xfId="40767"/>
    <cellStyle name="Note 3 12 8 5" xfId="11300"/>
    <cellStyle name="Note 3 12 8 5 2" xfId="28735"/>
    <cellStyle name="Note 3 12 8 5 3" xfId="43187"/>
    <cellStyle name="Note 3 12 8 6" xfId="15146"/>
    <cellStyle name="Note 3 12 8 6 2" xfId="32581"/>
    <cellStyle name="Note 3 12 8 6 3" xfId="47033"/>
    <cellStyle name="Note 3 12 8 7" xfId="18307"/>
    <cellStyle name="Note 3 12 8 8" xfId="20308"/>
    <cellStyle name="Note 3 12 9" xfId="3958"/>
    <cellStyle name="Note 3 12 9 2" xfId="13597"/>
    <cellStyle name="Note 3 12 9 2 2" xfId="31032"/>
    <cellStyle name="Note 3 12 9 2 3" xfId="45484"/>
    <cellStyle name="Note 3 12 9 3" xfId="16058"/>
    <cellStyle name="Note 3 12 9 3 2" xfId="33493"/>
    <cellStyle name="Note 3 12 9 3 3" xfId="47945"/>
    <cellStyle name="Note 3 12 9 4" xfId="21394"/>
    <cellStyle name="Note 3 12 9 5" xfId="35846"/>
    <cellStyle name="Note 3 13" xfId="1467"/>
    <cellStyle name="Note 3 13 10" xfId="6440"/>
    <cellStyle name="Note 3 13 10 2" xfId="23875"/>
    <cellStyle name="Note 3 13 10 3" xfId="38327"/>
    <cellStyle name="Note 3 13 11" xfId="8881"/>
    <cellStyle name="Note 3 13 11 2" xfId="26316"/>
    <cellStyle name="Note 3 13 11 3" xfId="40768"/>
    <cellStyle name="Note 3 13 12" xfId="11301"/>
    <cellStyle name="Note 3 13 12 2" xfId="28736"/>
    <cellStyle name="Note 3 13 12 3" xfId="43188"/>
    <cellStyle name="Note 3 13 13" xfId="18308"/>
    <cellStyle name="Note 3 13 2" xfId="1468"/>
    <cellStyle name="Note 3 13 2 2" xfId="1469"/>
    <cellStyle name="Note 3 13 2 2 2" xfId="3980"/>
    <cellStyle name="Note 3 13 2 2 2 2" xfId="13614"/>
    <cellStyle name="Note 3 13 2 2 2 2 2" xfId="31049"/>
    <cellStyle name="Note 3 13 2 2 2 2 3" xfId="45501"/>
    <cellStyle name="Note 3 13 2 2 2 3" xfId="16075"/>
    <cellStyle name="Note 3 13 2 2 2 3 2" xfId="33510"/>
    <cellStyle name="Note 3 13 2 2 2 3 3" xfId="47962"/>
    <cellStyle name="Note 3 13 2 2 2 4" xfId="21416"/>
    <cellStyle name="Note 3 13 2 2 2 5" xfId="35868"/>
    <cellStyle name="Note 3 13 2 2 3" xfId="6442"/>
    <cellStyle name="Note 3 13 2 2 3 2" xfId="23877"/>
    <cellStyle name="Note 3 13 2 2 3 3" xfId="38329"/>
    <cellStyle name="Note 3 13 2 2 4" xfId="8883"/>
    <cellStyle name="Note 3 13 2 2 4 2" xfId="26318"/>
    <cellStyle name="Note 3 13 2 2 4 3" xfId="40770"/>
    <cellStyle name="Note 3 13 2 2 5" xfId="11303"/>
    <cellStyle name="Note 3 13 2 2 5 2" xfId="28738"/>
    <cellStyle name="Note 3 13 2 2 5 3" xfId="43190"/>
    <cellStyle name="Note 3 13 2 2 6" xfId="18310"/>
    <cellStyle name="Note 3 13 2 3" xfId="1470"/>
    <cellStyle name="Note 3 13 2 3 2" xfId="3981"/>
    <cellStyle name="Note 3 13 2 3 2 2" xfId="13615"/>
    <cellStyle name="Note 3 13 2 3 2 2 2" xfId="31050"/>
    <cellStyle name="Note 3 13 2 3 2 2 3" xfId="45502"/>
    <cellStyle name="Note 3 13 2 3 2 3" xfId="16076"/>
    <cellStyle name="Note 3 13 2 3 2 3 2" xfId="33511"/>
    <cellStyle name="Note 3 13 2 3 2 3 3" xfId="47963"/>
    <cellStyle name="Note 3 13 2 3 2 4" xfId="21417"/>
    <cellStyle name="Note 3 13 2 3 2 5" xfId="35869"/>
    <cellStyle name="Note 3 13 2 3 3" xfId="6443"/>
    <cellStyle name="Note 3 13 2 3 3 2" xfId="23878"/>
    <cellStyle name="Note 3 13 2 3 3 3" xfId="38330"/>
    <cellStyle name="Note 3 13 2 3 4" xfId="8884"/>
    <cellStyle name="Note 3 13 2 3 4 2" xfId="26319"/>
    <cellStyle name="Note 3 13 2 3 4 3" xfId="40771"/>
    <cellStyle name="Note 3 13 2 3 5" xfId="11304"/>
    <cellStyle name="Note 3 13 2 3 5 2" xfId="28739"/>
    <cellStyle name="Note 3 13 2 3 5 3" xfId="43191"/>
    <cellStyle name="Note 3 13 2 3 6" xfId="18311"/>
    <cellStyle name="Note 3 13 2 4" xfId="1471"/>
    <cellStyle name="Note 3 13 2 4 2" xfId="3982"/>
    <cellStyle name="Note 3 13 2 4 2 2" xfId="21418"/>
    <cellStyle name="Note 3 13 2 4 2 3" xfId="35870"/>
    <cellStyle name="Note 3 13 2 4 3" xfId="6444"/>
    <cellStyle name="Note 3 13 2 4 3 2" xfId="23879"/>
    <cellStyle name="Note 3 13 2 4 3 3" xfId="38331"/>
    <cellStyle name="Note 3 13 2 4 4" xfId="8885"/>
    <cellStyle name="Note 3 13 2 4 4 2" xfId="26320"/>
    <cellStyle name="Note 3 13 2 4 4 3" xfId="40772"/>
    <cellStyle name="Note 3 13 2 4 5" xfId="11305"/>
    <cellStyle name="Note 3 13 2 4 5 2" xfId="28740"/>
    <cellStyle name="Note 3 13 2 4 5 3" xfId="43192"/>
    <cellStyle name="Note 3 13 2 4 6" xfId="15147"/>
    <cellStyle name="Note 3 13 2 4 6 2" xfId="32582"/>
    <cellStyle name="Note 3 13 2 4 6 3" xfId="47034"/>
    <cellStyle name="Note 3 13 2 4 7" xfId="18312"/>
    <cellStyle name="Note 3 13 2 4 8" xfId="20309"/>
    <cellStyle name="Note 3 13 2 5" xfId="3979"/>
    <cellStyle name="Note 3 13 2 5 2" xfId="13613"/>
    <cellStyle name="Note 3 13 2 5 2 2" xfId="31048"/>
    <cellStyle name="Note 3 13 2 5 2 3" xfId="45500"/>
    <cellStyle name="Note 3 13 2 5 3" xfId="16074"/>
    <cellStyle name="Note 3 13 2 5 3 2" xfId="33509"/>
    <cellStyle name="Note 3 13 2 5 3 3" xfId="47961"/>
    <cellStyle name="Note 3 13 2 5 4" xfId="21415"/>
    <cellStyle name="Note 3 13 2 5 5" xfId="35867"/>
    <cellStyle name="Note 3 13 2 6" xfId="6441"/>
    <cellStyle name="Note 3 13 2 6 2" xfId="23876"/>
    <cellStyle name="Note 3 13 2 6 3" xfId="38328"/>
    <cellStyle name="Note 3 13 2 7" xfId="8882"/>
    <cellStyle name="Note 3 13 2 7 2" xfId="26317"/>
    <cellStyle name="Note 3 13 2 7 3" xfId="40769"/>
    <cellStyle name="Note 3 13 2 8" xfId="11302"/>
    <cellStyle name="Note 3 13 2 8 2" xfId="28737"/>
    <cellStyle name="Note 3 13 2 8 3" xfId="43189"/>
    <cellStyle name="Note 3 13 2 9" xfId="18309"/>
    <cellStyle name="Note 3 13 3" xfId="1472"/>
    <cellStyle name="Note 3 13 3 2" xfId="1473"/>
    <cellStyle name="Note 3 13 3 2 2" xfId="3984"/>
    <cellStyle name="Note 3 13 3 2 2 2" xfId="13617"/>
    <cellStyle name="Note 3 13 3 2 2 2 2" xfId="31052"/>
    <cellStyle name="Note 3 13 3 2 2 2 3" xfId="45504"/>
    <cellStyle name="Note 3 13 3 2 2 3" xfId="16078"/>
    <cellStyle name="Note 3 13 3 2 2 3 2" xfId="33513"/>
    <cellStyle name="Note 3 13 3 2 2 3 3" xfId="47965"/>
    <cellStyle name="Note 3 13 3 2 2 4" xfId="21420"/>
    <cellStyle name="Note 3 13 3 2 2 5" xfId="35872"/>
    <cellStyle name="Note 3 13 3 2 3" xfId="6446"/>
    <cellStyle name="Note 3 13 3 2 3 2" xfId="23881"/>
    <cellStyle name="Note 3 13 3 2 3 3" xfId="38333"/>
    <cellStyle name="Note 3 13 3 2 4" xfId="8887"/>
    <cellStyle name="Note 3 13 3 2 4 2" xfId="26322"/>
    <cellStyle name="Note 3 13 3 2 4 3" xfId="40774"/>
    <cellStyle name="Note 3 13 3 2 5" xfId="11307"/>
    <cellStyle name="Note 3 13 3 2 5 2" xfId="28742"/>
    <cellStyle name="Note 3 13 3 2 5 3" xfId="43194"/>
    <cellStyle name="Note 3 13 3 2 6" xfId="18314"/>
    <cellStyle name="Note 3 13 3 3" xfId="1474"/>
    <cellStyle name="Note 3 13 3 3 2" xfId="3985"/>
    <cellStyle name="Note 3 13 3 3 2 2" xfId="13618"/>
    <cellStyle name="Note 3 13 3 3 2 2 2" xfId="31053"/>
    <cellStyle name="Note 3 13 3 3 2 2 3" xfId="45505"/>
    <cellStyle name="Note 3 13 3 3 2 3" xfId="16079"/>
    <cellStyle name="Note 3 13 3 3 2 3 2" xfId="33514"/>
    <cellStyle name="Note 3 13 3 3 2 3 3" xfId="47966"/>
    <cellStyle name="Note 3 13 3 3 2 4" xfId="21421"/>
    <cellStyle name="Note 3 13 3 3 2 5" xfId="35873"/>
    <cellStyle name="Note 3 13 3 3 3" xfId="6447"/>
    <cellStyle name="Note 3 13 3 3 3 2" xfId="23882"/>
    <cellStyle name="Note 3 13 3 3 3 3" xfId="38334"/>
    <cellStyle name="Note 3 13 3 3 4" xfId="8888"/>
    <cellStyle name="Note 3 13 3 3 4 2" xfId="26323"/>
    <cellStyle name="Note 3 13 3 3 4 3" xfId="40775"/>
    <cellStyle name="Note 3 13 3 3 5" xfId="11308"/>
    <cellStyle name="Note 3 13 3 3 5 2" xfId="28743"/>
    <cellStyle name="Note 3 13 3 3 5 3" xfId="43195"/>
    <cellStyle name="Note 3 13 3 3 6" xfId="18315"/>
    <cellStyle name="Note 3 13 3 4" xfId="1475"/>
    <cellStyle name="Note 3 13 3 4 2" xfId="3986"/>
    <cellStyle name="Note 3 13 3 4 2 2" xfId="21422"/>
    <cellStyle name="Note 3 13 3 4 2 3" xfId="35874"/>
    <cellStyle name="Note 3 13 3 4 3" xfId="6448"/>
    <cellStyle name="Note 3 13 3 4 3 2" xfId="23883"/>
    <cellStyle name="Note 3 13 3 4 3 3" xfId="38335"/>
    <cellStyle name="Note 3 13 3 4 4" xfId="8889"/>
    <cellStyle name="Note 3 13 3 4 4 2" xfId="26324"/>
    <cellStyle name="Note 3 13 3 4 4 3" xfId="40776"/>
    <cellStyle name="Note 3 13 3 4 5" xfId="11309"/>
    <cellStyle name="Note 3 13 3 4 5 2" xfId="28744"/>
    <cellStyle name="Note 3 13 3 4 5 3" xfId="43196"/>
    <cellStyle name="Note 3 13 3 4 6" xfId="15148"/>
    <cellStyle name="Note 3 13 3 4 6 2" xfId="32583"/>
    <cellStyle name="Note 3 13 3 4 6 3" xfId="47035"/>
    <cellStyle name="Note 3 13 3 4 7" xfId="18316"/>
    <cellStyle name="Note 3 13 3 4 8" xfId="20310"/>
    <cellStyle name="Note 3 13 3 5" xfId="3983"/>
    <cellStyle name="Note 3 13 3 5 2" xfId="13616"/>
    <cellStyle name="Note 3 13 3 5 2 2" xfId="31051"/>
    <cellStyle name="Note 3 13 3 5 2 3" xfId="45503"/>
    <cellStyle name="Note 3 13 3 5 3" xfId="16077"/>
    <cellStyle name="Note 3 13 3 5 3 2" xfId="33512"/>
    <cellStyle name="Note 3 13 3 5 3 3" xfId="47964"/>
    <cellStyle name="Note 3 13 3 5 4" xfId="21419"/>
    <cellStyle name="Note 3 13 3 5 5" xfId="35871"/>
    <cellStyle name="Note 3 13 3 6" xfId="6445"/>
    <cellStyle name="Note 3 13 3 6 2" xfId="23880"/>
    <cellStyle name="Note 3 13 3 6 3" xfId="38332"/>
    <cellStyle name="Note 3 13 3 7" xfId="8886"/>
    <cellStyle name="Note 3 13 3 7 2" xfId="26321"/>
    <cellStyle name="Note 3 13 3 7 3" xfId="40773"/>
    <cellStyle name="Note 3 13 3 8" xfId="11306"/>
    <cellStyle name="Note 3 13 3 8 2" xfId="28741"/>
    <cellStyle name="Note 3 13 3 8 3" xfId="43193"/>
    <cellStyle name="Note 3 13 3 9" xfId="18313"/>
    <cellStyle name="Note 3 13 4" xfId="1476"/>
    <cellStyle name="Note 3 13 4 2" xfId="1477"/>
    <cellStyle name="Note 3 13 4 2 2" xfId="3988"/>
    <cellStyle name="Note 3 13 4 2 2 2" xfId="13620"/>
    <cellStyle name="Note 3 13 4 2 2 2 2" xfId="31055"/>
    <cellStyle name="Note 3 13 4 2 2 2 3" xfId="45507"/>
    <cellStyle name="Note 3 13 4 2 2 3" xfId="16081"/>
    <cellStyle name="Note 3 13 4 2 2 3 2" xfId="33516"/>
    <cellStyle name="Note 3 13 4 2 2 3 3" xfId="47968"/>
    <cellStyle name="Note 3 13 4 2 2 4" xfId="21424"/>
    <cellStyle name="Note 3 13 4 2 2 5" xfId="35876"/>
    <cellStyle name="Note 3 13 4 2 3" xfId="6450"/>
    <cellStyle name="Note 3 13 4 2 3 2" xfId="23885"/>
    <cellStyle name="Note 3 13 4 2 3 3" xfId="38337"/>
    <cellStyle name="Note 3 13 4 2 4" xfId="8891"/>
    <cellStyle name="Note 3 13 4 2 4 2" xfId="26326"/>
    <cellStyle name="Note 3 13 4 2 4 3" xfId="40778"/>
    <cellStyle name="Note 3 13 4 2 5" xfId="11311"/>
    <cellStyle name="Note 3 13 4 2 5 2" xfId="28746"/>
    <cellStyle name="Note 3 13 4 2 5 3" xfId="43198"/>
    <cellStyle name="Note 3 13 4 2 6" xfId="18318"/>
    <cellStyle name="Note 3 13 4 3" xfId="1478"/>
    <cellStyle name="Note 3 13 4 3 2" xfId="3989"/>
    <cellStyle name="Note 3 13 4 3 2 2" xfId="13621"/>
    <cellStyle name="Note 3 13 4 3 2 2 2" xfId="31056"/>
    <cellStyle name="Note 3 13 4 3 2 2 3" xfId="45508"/>
    <cellStyle name="Note 3 13 4 3 2 3" xfId="16082"/>
    <cellStyle name="Note 3 13 4 3 2 3 2" xfId="33517"/>
    <cellStyle name="Note 3 13 4 3 2 3 3" xfId="47969"/>
    <cellStyle name="Note 3 13 4 3 2 4" xfId="21425"/>
    <cellStyle name="Note 3 13 4 3 2 5" xfId="35877"/>
    <cellStyle name="Note 3 13 4 3 3" xfId="6451"/>
    <cellStyle name="Note 3 13 4 3 3 2" xfId="23886"/>
    <cellStyle name="Note 3 13 4 3 3 3" xfId="38338"/>
    <cellStyle name="Note 3 13 4 3 4" xfId="8892"/>
    <cellStyle name="Note 3 13 4 3 4 2" xfId="26327"/>
    <cellStyle name="Note 3 13 4 3 4 3" xfId="40779"/>
    <cellStyle name="Note 3 13 4 3 5" xfId="11312"/>
    <cellStyle name="Note 3 13 4 3 5 2" xfId="28747"/>
    <cellStyle name="Note 3 13 4 3 5 3" xfId="43199"/>
    <cellStyle name="Note 3 13 4 3 6" xfId="18319"/>
    <cellStyle name="Note 3 13 4 4" xfId="1479"/>
    <cellStyle name="Note 3 13 4 4 2" xfId="3990"/>
    <cellStyle name="Note 3 13 4 4 2 2" xfId="21426"/>
    <cellStyle name="Note 3 13 4 4 2 3" xfId="35878"/>
    <cellStyle name="Note 3 13 4 4 3" xfId="6452"/>
    <cellStyle name="Note 3 13 4 4 3 2" xfId="23887"/>
    <cellStyle name="Note 3 13 4 4 3 3" xfId="38339"/>
    <cellStyle name="Note 3 13 4 4 4" xfId="8893"/>
    <cellStyle name="Note 3 13 4 4 4 2" xfId="26328"/>
    <cellStyle name="Note 3 13 4 4 4 3" xfId="40780"/>
    <cellStyle name="Note 3 13 4 4 5" xfId="11313"/>
    <cellStyle name="Note 3 13 4 4 5 2" xfId="28748"/>
    <cellStyle name="Note 3 13 4 4 5 3" xfId="43200"/>
    <cellStyle name="Note 3 13 4 4 6" xfId="15149"/>
    <cellStyle name="Note 3 13 4 4 6 2" xfId="32584"/>
    <cellStyle name="Note 3 13 4 4 6 3" xfId="47036"/>
    <cellStyle name="Note 3 13 4 4 7" xfId="18320"/>
    <cellStyle name="Note 3 13 4 4 8" xfId="20311"/>
    <cellStyle name="Note 3 13 4 5" xfId="3987"/>
    <cellStyle name="Note 3 13 4 5 2" xfId="13619"/>
    <cellStyle name="Note 3 13 4 5 2 2" xfId="31054"/>
    <cellStyle name="Note 3 13 4 5 2 3" xfId="45506"/>
    <cellStyle name="Note 3 13 4 5 3" xfId="16080"/>
    <cellStyle name="Note 3 13 4 5 3 2" xfId="33515"/>
    <cellStyle name="Note 3 13 4 5 3 3" xfId="47967"/>
    <cellStyle name="Note 3 13 4 5 4" xfId="21423"/>
    <cellStyle name="Note 3 13 4 5 5" xfId="35875"/>
    <cellStyle name="Note 3 13 4 6" xfId="6449"/>
    <cellStyle name="Note 3 13 4 6 2" xfId="23884"/>
    <cellStyle name="Note 3 13 4 6 3" xfId="38336"/>
    <cellStyle name="Note 3 13 4 7" xfId="8890"/>
    <cellStyle name="Note 3 13 4 7 2" xfId="26325"/>
    <cellStyle name="Note 3 13 4 7 3" xfId="40777"/>
    <cellStyle name="Note 3 13 4 8" xfId="11310"/>
    <cellStyle name="Note 3 13 4 8 2" xfId="28745"/>
    <cellStyle name="Note 3 13 4 8 3" xfId="43197"/>
    <cellStyle name="Note 3 13 4 9" xfId="18317"/>
    <cellStyle name="Note 3 13 5" xfId="1480"/>
    <cellStyle name="Note 3 13 5 2" xfId="1481"/>
    <cellStyle name="Note 3 13 5 2 2" xfId="3992"/>
    <cellStyle name="Note 3 13 5 2 2 2" xfId="13623"/>
    <cellStyle name="Note 3 13 5 2 2 2 2" xfId="31058"/>
    <cellStyle name="Note 3 13 5 2 2 2 3" xfId="45510"/>
    <cellStyle name="Note 3 13 5 2 2 3" xfId="16084"/>
    <cellStyle name="Note 3 13 5 2 2 3 2" xfId="33519"/>
    <cellStyle name="Note 3 13 5 2 2 3 3" xfId="47971"/>
    <cellStyle name="Note 3 13 5 2 2 4" xfId="21428"/>
    <cellStyle name="Note 3 13 5 2 2 5" xfId="35880"/>
    <cellStyle name="Note 3 13 5 2 3" xfId="6454"/>
    <cellStyle name="Note 3 13 5 2 3 2" xfId="23889"/>
    <cellStyle name="Note 3 13 5 2 3 3" xfId="38341"/>
    <cellStyle name="Note 3 13 5 2 4" xfId="8895"/>
    <cellStyle name="Note 3 13 5 2 4 2" xfId="26330"/>
    <cellStyle name="Note 3 13 5 2 4 3" xfId="40782"/>
    <cellStyle name="Note 3 13 5 2 5" xfId="11315"/>
    <cellStyle name="Note 3 13 5 2 5 2" xfId="28750"/>
    <cellStyle name="Note 3 13 5 2 5 3" xfId="43202"/>
    <cellStyle name="Note 3 13 5 2 6" xfId="18322"/>
    <cellStyle name="Note 3 13 5 3" xfId="1482"/>
    <cellStyle name="Note 3 13 5 3 2" xfId="3993"/>
    <cellStyle name="Note 3 13 5 3 2 2" xfId="13624"/>
    <cellStyle name="Note 3 13 5 3 2 2 2" xfId="31059"/>
    <cellStyle name="Note 3 13 5 3 2 2 3" xfId="45511"/>
    <cellStyle name="Note 3 13 5 3 2 3" xfId="16085"/>
    <cellStyle name="Note 3 13 5 3 2 3 2" xfId="33520"/>
    <cellStyle name="Note 3 13 5 3 2 3 3" xfId="47972"/>
    <cellStyle name="Note 3 13 5 3 2 4" xfId="21429"/>
    <cellStyle name="Note 3 13 5 3 2 5" xfId="35881"/>
    <cellStyle name="Note 3 13 5 3 3" xfId="6455"/>
    <cellStyle name="Note 3 13 5 3 3 2" xfId="23890"/>
    <cellStyle name="Note 3 13 5 3 3 3" xfId="38342"/>
    <cellStyle name="Note 3 13 5 3 4" xfId="8896"/>
    <cellStyle name="Note 3 13 5 3 4 2" xfId="26331"/>
    <cellStyle name="Note 3 13 5 3 4 3" xfId="40783"/>
    <cellStyle name="Note 3 13 5 3 5" xfId="11316"/>
    <cellStyle name="Note 3 13 5 3 5 2" xfId="28751"/>
    <cellStyle name="Note 3 13 5 3 5 3" xfId="43203"/>
    <cellStyle name="Note 3 13 5 3 6" xfId="18323"/>
    <cellStyle name="Note 3 13 5 4" xfId="1483"/>
    <cellStyle name="Note 3 13 5 4 2" xfId="3994"/>
    <cellStyle name="Note 3 13 5 4 2 2" xfId="21430"/>
    <cellStyle name="Note 3 13 5 4 2 3" xfId="35882"/>
    <cellStyle name="Note 3 13 5 4 3" xfId="6456"/>
    <cellStyle name="Note 3 13 5 4 3 2" xfId="23891"/>
    <cellStyle name="Note 3 13 5 4 3 3" xfId="38343"/>
    <cellStyle name="Note 3 13 5 4 4" xfId="8897"/>
    <cellStyle name="Note 3 13 5 4 4 2" xfId="26332"/>
    <cellStyle name="Note 3 13 5 4 4 3" xfId="40784"/>
    <cellStyle name="Note 3 13 5 4 5" xfId="11317"/>
    <cellStyle name="Note 3 13 5 4 5 2" xfId="28752"/>
    <cellStyle name="Note 3 13 5 4 5 3" xfId="43204"/>
    <cellStyle name="Note 3 13 5 4 6" xfId="15150"/>
    <cellStyle name="Note 3 13 5 4 6 2" xfId="32585"/>
    <cellStyle name="Note 3 13 5 4 6 3" xfId="47037"/>
    <cellStyle name="Note 3 13 5 4 7" xfId="18324"/>
    <cellStyle name="Note 3 13 5 4 8" xfId="20312"/>
    <cellStyle name="Note 3 13 5 5" xfId="3991"/>
    <cellStyle name="Note 3 13 5 5 2" xfId="13622"/>
    <cellStyle name="Note 3 13 5 5 2 2" xfId="31057"/>
    <cellStyle name="Note 3 13 5 5 2 3" xfId="45509"/>
    <cellStyle name="Note 3 13 5 5 3" xfId="16083"/>
    <cellStyle name="Note 3 13 5 5 3 2" xfId="33518"/>
    <cellStyle name="Note 3 13 5 5 3 3" xfId="47970"/>
    <cellStyle name="Note 3 13 5 5 4" xfId="21427"/>
    <cellStyle name="Note 3 13 5 5 5" xfId="35879"/>
    <cellStyle name="Note 3 13 5 6" xfId="6453"/>
    <cellStyle name="Note 3 13 5 6 2" xfId="23888"/>
    <cellStyle name="Note 3 13 5 6 3" xfId="38340"/>
    <cellStyle name="Note 3 13 5 7" xfId="8894"/>
    <cellStyle name="Note 3 13 5 7 2" xfId="26329"/>
    <cellStyle name="Note 3 13 5 7 3" xfId="40781"/>
    <cellStyle name="Note 3 13 5 8" xfId="11314"/>
    <cellStyle name="Note 3 13 5 8 2" xfId="28749"/>
    <cellStyle name="Note 3 13 5 8 3" xfId="43201"/>
    <cellStyle name="Note 3 13 5 9" xfId="18321"/>
    <cellStyle name="Note 3 13 6" xfId="1484"/>
    <cellStyle name="Note 3 13 6 2" xfId="3995"/>
    <cellStyle name="Note 3 13 6 2 2" xfId="13625"/>
    <cellStyle name="Note 3 13 6 2 2 2" xfId="31060"/>
    <cellStyle name="Note 3 13 6 2 2 3" xfId="45512"/>
    <cellStyle name="Note 3 13 6 2 3" xfId="16086"/>
    <cellStyle name="Note 3 13 6 2 3 2" xfId="33521"/>
    <cellStyle name="Note 3 13 6 2 3 3" xfId="47973"/>
    <cellStyle name="Note 3 13 6 2 4" xfId="21431"/>
    <cellStyle name="Note 3 13 6 2 5" xfId="35883"/>
    <cellStyle name="Note 3 13 6 3" xfId="6457"/>
    <cellStyle name="Note 3 13 6 3 2" xfId="23892"/>
    <cellStyle name="Note 3 13 6 3 3" xfId="38344"/>
    <cellStyle name="Note 3 13 6 4" xfId="8898"/>
    <cellStyle name="Note 3 13 6 4 2" xfId="26333"/>
    <cellStyle name="Note 3 13 6 4 3" xfId="40785"/>
    <cellStyle name="Note 3 13 6 5" xfId="11318"/>
    <cellStyle name="Note 3 13 6 5 2" xfId="28753"/>
    <cellStyle name="Note 3 13 6 5 3" xfId="43205"/>
    <cellStyle name="Note 3 13 6 6" xfId="18325"/>
    <cellStyle name="Note 3 13 7" xfId="1485"/>
    <cellStyle name="Note 3 13 7 2" xfId="3996"/>
    <cellStyle name="Note 3 13 7 2 2" xfId="13626"/>
    <cellStyle name="Note 3 13 7 2 2 2" xfId="31061"/>
    <cellStyle name="Note 3 13 7 2 2 3" xfId="45513"/>
    <cellStyle name="Note 3 13 7 2 3" xfId="16087"/>
    <cellStyle name="Note 3 13 7 2 3 2" xfId="33522"/>
    <cellStyle name="Note 3 13 7 2 3 3" xfId="47974"/>
    <cellStyle name="Note 3 13 7 2 4" xfId="21432"/>
    <cellStyle name="Note 3 13 7 2 5" xfId="35884"/>
    <cellStyle name="Note 3 13 7 3" xfId="6458"/>
    <cellStyle name="Note 3 13 7 3 2" xfId="23893"/>
    <cellStyle name="Note 3 13 7 3 3" xfId="38345"/>
    <cellStyle name="Note 3 13 7 4" xfId="8899"/>
    <cellStyle name="Note 3 13 7 4 2" xfId="26334"/>
    <cellStyle name="Note 3 13 7 4 3" xfId="40786"/>
    <cellStyle name="Note 3 13 7 5" xfId="11319"/>
    <cellStyle name="Note 3 13 7 5 2" xfId="28754"/>
    <cellStyle name="Note 3 13 7 5 3" xfId="43206"/>
    <cellStyle name="Note 3 13 7 6" xfId="18326"/>
    <cellStyle name="Note 3 13 8" xfId="1486"/>
    <cellStyle name="Note 3 13 8 2" xfId="3997"/>
    <cellStyle name="Note 3 13 8 2 2" xfId="21433"/>
    <cellStyle name="Note 3 13 8 2 3" xfId="35885"/>
    <cellStyle name="Note 3 13 8 3" xfId="6459"/>
    <cellStyle name="Note 3 13 8 3 2" xfId="23894"/>
    <cellStyle name="Note 3 13 8 3 3" xfId="38346"/>
    <cellStyle name="Note 3 13 8 4" xfId="8900"/>
    <cellStyle name="Note 3 13 8 4 2" xfId="26335"/>
    <cellStyle name="Note 3 13 8 4 3" xfId="40787"/>
    <cellStyle name="Note 3 13 8 5" xfId="11320"/>
    <cellStyle name="Note 3 13 8 5 2" xfId="28755"/>
    <cellStyle name="Note 3 13 8 5 3" xfId="43207"/>
    <cellStyle name="Note 3 13 8 6" xfId="15151"/>
    <cellStyle name="Note 3 13 8 6 2" xfId="32586"/>
    <cellStyle name="Note 3 13 8 6 3" xfId="47038"/>
    <cellStyle name="Note 3 13 8 7" xfId="18327"/>
    <cellStyle name="Note 3 13 8 8" xfId="20313"/>
    <cellStyle name="Note 3 13 9" xfId="3978"/>
    <cellStyle name="Note 3 13 9 2" xfId="13612"/>
    <cellStyle name="Note 3 13 9 2 2" xfId="31047"/>
    <cellStyle name="Note 3 13 9 2 3" xfId="45499"/>
    <cellStyle name="Note 3 13 9 3" xfId="16073"/>
    <cellStyle name="Note 3 13 9 3 2" xfId="33508"/>
    <cellStyle name="Note 3 13 9 3 3" xfId="47960"/>
    <cellStyle name="Note 3 13 9 4" xfId="21414"/>
    <cellStyle name="Note 3 13 9 5" xfId="35866"/>
    <cellStyle name="Note 3 14" xfId="1487"/>
    <cellStyle name="Note 3 14 10" xfId="6460"/>
    <cellStyle name="Note 3 14 10 2" xfId="23895"/>
    <cellStyle name="Note 3 14 10 3" xfId="38347"/>
    <cellStyle name="Note 3 14 11" xfId="8901"/>
    <cellStyle name="Note 3 14 11 2" xfId="26336"/>
    <cellStyle name="Note 3 14 11 3" xfId="40788"/>
    <cellStyle name="Note 3 14 12" xfId="11321"/>
    <cellStyle name="Note 3 14 12 2" xfId="28756"/>
    <cellStyle name="Note 3 14 12 3" xfId="43208"/>
    <cellStyle name="Note 3 14 13" xfId="18328"/>
    <cellStyle name="Note 3 14 2" xfId="1488"/>
    <cellStyle name="Note 3 14 2 2" xfId="1489"/>
    <cellStyle name="Note 3 14 2 2 2" xfId="4000"/>
    <cellStyle name="Note 3 14 2 2 2 2" xfId="13629"/>
    <cellStyle name="Note 3 14 2 2 2 2 2" xfId="31064"/>
    <cellStyle name="Note 3 14 2 2 2 2 3" xfId="45516"/>
    <cellStyle name="Note 3 14 2 2 2 3" xfId="16090"/>
    <cellStyle name="Note 3 14 2 2 2 3 2" xfId="33525"/>
    <cellStyle name="Note 3 14 2 2 2 3 3" xfId="47977"/>
    <cellStyle name="Note 3 14 2 2 2 4" xfId="21436"/>
    <cellStyle name="Note 3 14 2 2 2 5" xfId="35888"/>
    <cellStyle name="Note 3 14 2 2 3" xfId="6462"/>
    <cellStyle name="Note 3 14 2 2 3 2" xfId="23897"/>
    <cellStyle name="Note 3 14 2 2 3 3" xfId="38349"/>
    <cellStyle name="Note 3 14 2 2 4" xfId="8903"/>
    <cellStyle name="Note 3 14 2 2 4 2" xfId="26338"/>
    <cellStyle name="Note 3 14 2 2 4 3" xfId="40790"/>
    <cellStyle name="Note 3 14 2 2 5" xfId="11323"/>
    <cellStyle name="Note 3 14 2 2 5 2" xfId="28758"/>
    <cellStyle name="Note 3 14 2 2 5 3" xfId="43210"/>
    <cellStyle name="Note 3 14 2 2 6" xfId="18330"/>
    <cellStyle name="Note 3 14 2 3" xfId="1490"/>
    <cellStyle name="Note 3 14 2 3 2" xfId="4001"/>
    <cellStyle name="Note 3 14 2 3 2 2" xfId="13630"/>
    <cellStyle name="Note 3 14 2 3 2 2 2" xfId="31065"/>
    <cellStyle name="Note 3 14 2 3 2 2 3" xfId="45517"/>
    <cellStyle name="Note 3 14 2 3 2 3" xfId="16091"/>
    <cellStyle name="Note 3 14 2 3 2 3 2" xfId="33526"/>
    <cellStyle name="Note 3 14 2 3 2 3 3" xfId="47978"/>
    <cellStyle name="Note 3 14 2 3 2 4" xfId="21437"/>
    <cellStyle name="Note 3 14 2 3 2 5" xfId="35889"/>
    <cellStyle name="Note 3 14 2 3 3" xfId="6463"/>
    <cellStyle name="Note 3 14 2 3 3 2" xfId="23898"/>
    <cellStyle name="Note 3 14 2 3 3 3" xfId="38350"/>
    <cellStyle name="Note 3 14 2 3 4" xfId="8904"/>
    <cellStyle name="Note 3 14 2 3 4 2" xfId="26339"/>
    <cellStyle name="Note 3 14 2 3 4 3" xfId="40791"/>
    <cellStyle name="Note 3 14 2 3 5" xfId="11324"/>
    <cellStyle name="Note 3 14 2 3 5 2" xfId="28759"/>
    <cellStyle name="Note 3 14 2 3 5 3" xfId="43211"/>
    <cellStyle name="Note 3 14 2 3 6" xfId="18331"/>
    <cellStyle name="Note 3 14 2 4" xfId="1491"/>
    <cellStyle name="Note 3 14 2 4 2" xfId="4002"/>
    <cellStyle name="Note 3 14 2 4 2 2" xfId="21438"/>
    <cellStyle name="Note 3 14 2 4 2 3" xfId="35890"/>
    <cellStyle name="Note 3 14 2 4 3" xfId="6464"/>
    <cellStyle name="Note 3 14 2 4 3 2" xfId="23899"/>
    <cellStyle name="Note 3 14 2 4 3 3" xfId="38351"/>
    <cellStyle name="Note 3 14 2 4 4" xfId="8905"/>
    <cellStyle name="Note 3 14 2 4 4 2" xfId="26340"/>
    <cellStyle name="Note 3 14 2 4 4 3" xfId="40792"/>
    <cellStyle name="Note 3 14 2 4 5" xfId="11325"/>
    <cellStyle name="Note 3 14 2 4 5 2" xfId="28760"/>
    <cellStyle name="Note 3 14 2 4 5 3" xfId="43212"/>
    <cellStyle name="Note 3 14 2 4 6" xfId="15152"/>
    <cellStyle name="Note 3 14 2 4 6 2" xfId="32587"/>
    <cellStyle name="Note 3 14 2 4 6 3" xfId="47039"/>
    <cellStyle name="Note 3 14 2 4 7" xfId="18332"/>
    <cellStyle name="Note 3 14 2 4 8" xfId="20314"/>
    <cellStyle name="Note 3 14 2 5" xfId="3999"/>
    <cellStyle name="Note 3 14 2 5 2" xfId="13628"/>
    <cellStyle name="Note 3 14 2 5 2 2" xfId="31063"/>
    <cellStyle name="Note 3 14 2 5 2 3" xfId="45515"/>
    <cellStyle name="Note 3 14 2 5 3" xfId="16089"/>
    <cellStyle name="Note 3 14 2 5 3 2" xfId="33524"/>
    <cellStyle name="Note 3 14 2 5 3 3" xfId="47976"/>
    <cellStyle name="Note 3 14 2 5 4" xfId="21435"/>
    <cellStyle name="Note 3 14 2 5 5" xfId="35887"/>
    <cellStyle name="Note 3 14 2 6" xfId="6461"/>
    <cellStyle name="Note 3 14 2 6 2" xfId="23896"/>
    <cellStyle name="Note 3 14 2 6 3" xfId="38348"/>
    <cellStyle name="Note 3 14 2 7" xfId="8902"/>
    <cellStyle name="Note 3 14 2 7 2" xfId="26337"/>
    <cellStyle name="Note 3 14 2 7 3" xfId="40789"/>
    <cellStyle name="Note 3 14 2 8" xfId="11322"/>
    <cellStyle name="Note 3 14 2 8 2" xfId="28757"/>
    <cellStyle name="Note 3 14 2 8 3" xfId="43209"/>
    <cellStyle name="Note 3 14 2 9" xfId="18329"/>
    <cellStyle name="Note 3 14 3" xfId="1492"/>
    <cellStyle name="Note 3 14 3 2" xfId="1493"/>
    <cellStyle name="Note 3 14 3 2 2" xfId="4004"/>
    <cellStyle name="Note 3 14 3 2 2 2" xfId="13632"/>
    <cellStyle name="Note 3 14 3 2 2 2 2" xfId="31067"/>
    <cellStyle name="Note 3 14 3 2 2 2 3" xfId="45519"/>
    <cellStyle name="Note 3 14 3 2 2 3" xfId="16093"/>
    <cellStyle name="Note 3 14 3 2 2 3 2" xfId="33528"/>
    <cellStyle name="Note 3 14 3 2 2 3 3" xfId="47980"/>
    <cellStyle name="Note 3 14 3 2 2 4" xfId="21440"/>
    <cellStyle name="Note 3 14 3 2 2 5" xfId="35892"/>
    <cellStyle name="Note 3 14 3 2 3" xfId="6466"/>
    <cellStyle name="Note 3 14 3 2 3 2" xfId="23901"/>
    <cellStyle name="Note 3 14 3 2 3 3" xfId="38353"/>
    <cellStyle name="Note 3 14 3 2 4" xfId="8907"/>
    <cellStyle name="Note 3 14 3 2 4 2" xfId="26342"/>
    <cellStyle name="Note 3 14 3 2 4 3" xfId="40794"/>
    <cellStyle name="Note 3 14 3 2 5" xfId="11327"/>
    <cellStyle name="Note 3 14 3 2 5 2" xfId="28762"/>
    <cellStyle name="Note 3 14 3 2 5 3" xfId="43214"/>
    <cellStyle name="Note 3 14 3 2 6" xfId="18334"/>
    <cellStyle name="Note 3 14 3 3" xfId="1494"/>
    <cellStyle name="Note 3 14 3 3 2" xfId="4005"/>
    <cellStyle name="Note 3 14 3 3 2 2" xfId="13633"/>
    <cellStyle name="Note 3 14 3 3 2 2 2" xfId="31068"/>
    <cellStyle name="Note 3 14 3 3 2 2 3" xfId="45520"/>
    <cellStyle name="Note 3 14 3 3 2 3" xfId="16094"/>
    <cellStyle name="Note 3 14 3 3 2 3 2" xfId="33529"/>
    <cellStyle name="Note 3 14 3 3 2 3 3" xfId="47981"/>
    <cellStyle name="Note 3 14 3 3 2 4" xfId="21441"/>
    <cellStyle name="Note 3 14 3 3 2 5" xfId="35893"/>
    <cellStyle name="Note 3 14 3 3 3" xfId="6467"/>
    <cellStyle name="Note 3 14 3 3 3 2" xfId="23902"/>
    <cellStyle name="Note 3 14 3 3 3 3" xfId="38354"/>
    <cellStyle name="Note 3 14 3 3 4" xfId="8908"/>
    <cellStyle name="Note 3 14 3 3 4 2" xfId="26343"/>
    <cellStyle name="Note 3 14 3 3 4 3" xfId="40795"/>
    <cellStyle name="Note 3 14 3 3 5" xfId="11328"/>
    <cellStyle name="Note 3 14 3 3 5 2" xfId="28763"/>
    <cellStyle name="Note 3 14 3 3 5 3" xfId="43215"/>
    <cellStyle name="Note 3 14 3 3 6" xfId="18335"/>
    <cellStyle name="Note 3 14 3 4" xfId="1495"/>
    <cellStyle name="Note 3 14 3 4 2" xfId="4006"/>
    <cellStyle name="Note 3 14 3 4 2 2" xfId="21442"/>
    <cellStyle name="Note 3 14 3 4 2 3" xfId="35894"/>
    <cellStyle name="Note 3 14 3 4 3" xfId="6468"/>
    <cellStyle name="Note 3 14 3 4 3 2" xfId="23903"/>
    <cellStyle name="Note 3 14 3 4 3 3" xfId="38355"/>
    <cellStyle name="Note 3 14 3 4 4" xfId="8909"/>
    <cellStyle name="Note 3 14 3 4 4 2" xfId="26344"/>
    <cellStyle name="Note 3 14 3 4 4 3" xfId="40796"/>
    <cellStyle name="Note 3 14 3 4 5" xfId="11329"/>
    <cellStyle name="Note 3 14 3 4 5 2" xfId="28764"/>
    <cellStyle name="Note 3 14 3 4 5 3" xfId="43216"/>
    <cellStyle name="Note 3 14 3 4 6" xfId="15153"/>
    <cellStyle name="Note 3 14 3 4 6 2" xfId="32588"/>
    <cellStyle name="Note 3 14 3 4 6 3" xfId="47040"/>
    <cellStyle name="Note 3 14 3 4 7" xfId="18336"/>
    <cellStyle name="Note 3 14 3 4 8" xfId="20315"/>
    <cellStyle name="Note 3 14 3 5" xfId="4003"/>
    <cellStyle name="Note 3 14 3 5 2" xfId="13631"/>
    <cellStyle name="Note 3 14 3 5 2 2" xfId="31066"/>
    <cellStyle name="Note 3 14 3 5 2 3" xfId="45518"/>
    <cellStyle name="Note 3 14 3 5 3" xfId="16092"/>
    <cellStyle name="Note 3 14 3 5 3 2" xfId="33527"/>
    <cellStyle name="Note 3 14 3 5 3 3" xfId="47979"/>
    <cellStyle name="Note 3 14 3 5 4" xfId="21439"/>
    <cellStyle name="Note 3 14 3 5 5" xfId="35891"/>
    <cellStyle name="Note 3 14 3 6" xfId="6465"/>
    <cellStyle name="Note 3 14 3 6 2" xfId="23900"/>
    <cellStyle name="Note 3 14 3 6 3" xfId="38352"/>
    <cellStyle name="Note 3 14 3 7" xfId="8906"/>
    <cellStyle name="Note 3 14 3 7 2" xfId="26341"/>
    <cellStyle name="Note 3 14 3 7 3" xfId="40793"/>
    <cellStyle name="Note 3 14 3 8" xfId="11326"/>
    <cellStyle name="Note 3 14 3 8 2" xfId="28761"/>
    <cellStyle name="Note 3 14 3 8 3" xfId="43213"/>
    <cellStyle name="Note 3 14 3 9" xfId="18333"/>
    <cellStyle name="Note 3 14 4" xfId="1496"/>
    <cellStyle name="Note 3 14 4 2" xfId="1497"/>
    <cellStyle name="Note 3 14 4 2 2" xfId="4008"/>
    <cellStyle name="Note 3 14 4 2 2 2" xfId="13635"/>
    <cellStyle name="Note 3 14 4 2 2 2 2" xfId="31070"/>
    <cellStyle name="Note 3 14 4 2 2 2 3" xfId="45522"/>
    <cellStyle name="Note 3 14 4 2 2 3" xfId="16096"/>
    <cellStyle name="Note 3 14 4 2 2 3 2" xfId="33531"/>
    <cellStyle name="Note 3 14 4 2 2 3 3" xfId="47983"/>
    <cellStyle name="Note 3 14 4 2 2 4" xfId="21444"/>
    <cellStyle name="Note 3 14 4 2 2 5" xfId="35896"/>
    <cellStyle name="Note 3 14 4 2 3" xfId="6470"/>
    <cellStyle name="Note 3 14 4 2 3 2" xfId="23905"/>
    <cellStyle name="Note 3 14 4 2 3 3" xfId="38357"/>
    <cellStyle name="Note 3 14 4 2 4" xfId="8911"/>
    <cellStyle name="Note 3 14 4 2 4 2" xfId="26346"/>
    <cellStyle name="Note 3 14 4 2 4 3" xfId="40798"/>
    <cellStyle name="Note 3 14 4 2 5" xfId="11331"/>
    <cellStyle name="Note 3 14 4 2 5 2" xfId="28766"/>
    <cellStyle name="Note 3 14 4 2 5 3" xfId="43218"/>
    <cellStyle name="Note 3 14 4 2 6" xfId="18338"/>
    <cellStyle name="Note 3 14 4 3" xfId="1498"/>
    <cellStyle name="Note 3 14 4 3 2" xfId="4009"/>
    <cellStyle name="Note 3 14 4 3 2 2" xfId="13636"/>
    <cellStyle name="Note 3 14 4 3 2 2 2" xfId="31071"/>
    <cellStyle name="Note 3 14 4 3 2 2 3" xfId="45523"/>
    <cellStyle name="Note 3 14 4 3 2 3" xfId="16097"/>
    <cellStyle name="Note 3 14 4 3 2 3 2" xfId="33532"/>
    <cellStyle name="Note 3 14 4 3 2 3 3" xfId="47984"/>
    <cellStyle name="Note 3 14 4 3 2 4" xfId="21445"/>
    <cellStyle name="Note 3 14 4 3 2 5" xfId="35897"/>
    <cellStyle name="Note 3 14 4 3 3" xfId="6471"/>
    <cellStyle name="Note 3 14 4 3 3 2" xfId="23906"/>
    <cellStyle name="Note 3 14 4 3 3 3" xfId="38358"/>
    <cellStyle name="Note 3 14 4 3 4" xfId="8912"/>
    <cellStyle name="Note 3 14 4 3 4 2" xfId="26347"/>
    <cellStyle name="Note 3 14 4 3 4 3" xfId="40799"/>
    <cellStyle name="Note 3 14 4 3 5" xfId="11332"/>
    <cellStyle name="Note 3 14 4 3 5 2" xfId="28767"/>
    <cellStyle name="Note 3 14 4 3 5 3" xfId="43219"/>
    <cellStyle name="Note 3 14 4 3 6" xfId="18339"/>
    <cellStyle name="Note 3 14 4 4" xfId="1499"/>
    <cellStyle name="Note 3 14 4 4 2" xfId="4010"/>
    <cellStyle name="Note 3 14 4 4 2 2" xfId="21446"/>
    <cellStyle name="Note 3 14 4 4 2 3" xfId="35898"/>
    <cellStyle name="Note 3 14 4 4 3" xfId="6472"/>
    <cellStyle name="Note 3 14 4 4 3 2" xfId="23907"/>
    <cellStyle name="Note 3 14 4 4 3 3" xfId="38359"/>
    <cellStyle name="Note 3 14 4 4 4" xfId="8913"/>
    <cellStyle name="Note 3 14 4 4 4 2" xfId="26348"/>
    <cellStyle name="Note 3 14 4 4 4 3" xfId="40800"/>
    <cellStyle name="Note 3 14 4 4 5" xfId="11333"/>
    <cellStyle name="Note 3 14 4 4 5 2" xfId="28768"/>
    <cellStyle name="Note 3 14 4 4 5 3" xfId="43220"/>
    <cellStyle name="Note 3 14 4 4 6" xfId="15154"/>
    <cellStyle name="Note 3 14 4 4 6 2" xfId="32589"/>
    <cellStyle name="Note 3 14 4 4 6 3" xfId="47041"/>
    <cellStyle name="Note 3 14 4 4 7" xfId="18340"/>
    <cellStyle name="Note 3 14 4 4 8" xfId="20316"/>
    <cellStyle name="Note 3 14 4 5" xfId="4007"/>
    <cellStyle name="Note 3 14 4 5 2" xfId="13634"/>
    <cellStyle name="Note 3 14 4 5 2 2" xfId="31069"/>
    <cellStyle name="Note 3 14 4 5 2 3" xfId="45521"/>
    <cellStyle name="Note 3 14 4 5 3" xfId="16095"/>
    <cellStyle name="Note 3 14 4 5 3 2" xfId="33530"/>
    <cellStyle name="Note 3 14 4 5 3 3" xfId="47982"/>
    <cellStyle name="Note 3 14 4 5 4" xfId="21443"/>
    <cellStyle name="Note 3 14 4 5 5" xfId="35895"/>
    <cellStyle name="Note 3 14 4 6" xfId="6469"/>
    <cellStyle name="Note 3 14 4 6 2" xfId="23904"/>
    <cellStyle name="Note 3 14 4 6 3" xfId="38356"/>
    <cellStyle name="Note 3 14 4 7" xfId="8910"/>
    <cellStyle name="Note 3 14 4 7 2" xfId="26345"/>
    <cellStyle name="Note 3 14 4 7 3" xfId="40797"/>
    <cellStyle name="Note 3 14 4 8" xfId="11330"/>
    <cellStyle name="Note 3 14 4 8 2" xfId="28765"/>
    <cellStyle name="Note 3 14 4 8 3" xfId="43217"/>
    <cellStyle name="Note 3 14 4 9" xfId="18337"/>
    <cellStyle name="Note 3 14 5" xfId="1500"/>
    <cellStyle name="Note 3 14 5 2" xfId="1501"/>
    <cellStyle name="Note 3 14 5 2 2" xfId="4012"/>
    <cellStyle name="Note 3 14 5 2 2 2" xfId="13638"/>
    <cellStyle name="Note 3 14 5 2 2 2 2" xfId="31073"/>
    <cellStyle name="Note 3 14 5 2 2 2 3" xfId="45525"/>
    <cellStyle name="Note 3 14 5 2 2 3" xfId="16099"/>
    <cellStyle name="Note 3 14 5 2 2 3 2" xfId="33534"/>
    <cellStyle name="Note 3 14 5 2 2 3 3" xfId="47986"/>
    <cellStyle name="Note 3 14 5 2 2 4" xfId="21448"/>
    <cellStyle name="Note 3 14 5 2 2 5" xfId="35900"/>
    <cellStyle name="Note 3 14 5 2 3" xfId="6474"/>
    <cellStyle name="Note 3 14 5 2 3 2" xfId="23909"/>
    <cellStyle name="Note 3 14 5 2 3 3" xfId="38361"/>
    <cellStyle name="Note 3 14 5 2 4" xfId="8915"/>
    <cellStyle name="Note 3 14 5 2 4 2" xfId="26350"/>
    <cellStyle name="Note 3 14 5 2 4 3" xfId="40802"/>
    <cellStyle name="Note 3 14 5 2 5" xfId="11335"/>
    <cellStyle name="Note 3 14 5 2 5 2" xfId="28770"/>
    <cellStyle name="Note 3 14 5 2 5 3" xfId="43222"/>
    <cellStyle name="Note 3 14 5 2 6" xfId="18342"/>
    <cellStyle name="Note 3 14 5 3" xfId="1502"/>
    <cellStyle name="Note 3 14 5 3 2" xfId="4013"/>
    <cellStyle name="Note 3 14 5 3 2 2" xfId="13639"/>
    <cellStyle name="Note 3 14 5 3 2 2 2" xfId="31074"/>
    <cellStyle name="Note 3 14 5 3 2 2 3" xfId="45526"/>
    <cellStyle name="Note 3 14 5 3 2 3" xfId="16100"/>
    <cellStyle name="Note 3 14 5 3 2 3 2" xfId="33535"/>
    <cellStyle name="Note 3 14 5 3 2 3 3" xfId="47987"/>
    <cellStyle name="Note 3 14 5 3 2 4" xfId="21449"/>
    <cellStyle name="Note 3 14 5 3 2 5" xfId="35901"/>
    <cellStyle name="Note 3 14 5 3 3" xfId="6475"/>
    <cellStyle name="Note 3 14 5 3 3 2" xfId="23910"/>
    <cellStyle name="Note 3 14 5 3 3 3" xfId="38362"/>
    <cellStyle name="Note 3 14 5 3 4" xfId="8916"/>
    <cellStyle name="Note 3 14 5 3 4 2" xfId="26351"/>
    <cellStyle name="Note 3 14 5 3 4 3" xfId="40803"/>
    <cellStyle name="Note 3 14 5 3 5" xfId="11336"/>
    <cellStyle name="Note 3 14 5 3 5 2" xfId="28771"/>
    <cellStyle name="Note 3 14 5 3 5 3" xfId="43223"/>
    <cellStyle name="Note 3 14 5 3 6" xfId="18343"/>
    <cellStyle name="Note 3 14 5 4" xfId="1503"/>
    <cellStyle name="Note 3 14 5 4 2" xfId="4014"/>
    <cellStyle name="Note 3 14 5 4 2 2" xfId="21450"/>
    <cellStyle name="Note 3 14 5 4 2 3" xfId="35902"/>
    <cellStyle name="Note 3 14 5 4 3" xfId="6476"/>
    <cellStyle name="Note 3 14 5 4 3 2" xfId="23911"/>
    <cellStyle name="Note 3 14 5 4 3 3" xfId="38363"/>
    <cellStyle name="Note 3 14 5 4 4" xfId="8917"/>
    <cellStyle name="Note 3 14 5 4 4 2" xfId="26352"/>
    <cellStyle name="Note 3 14 5 4 4 3" xfId="40804"/>
    <cellStyle name="Note 3 14 5 4 5" xfId="11337"/>
    <cellStyle name="Note 3 14 5 4 5 2" xfId="28772"/>
    <cellStyle name="Note 3 14 5 4 5 3" xfId="43224"/>
    <cellStyle name="Note 3 14 5 4 6" xfId="15155"/>
    <cellStyle name="Note 3 14 5 4 6 2" xfId="32590"/>
    <cellStyle name="Note 3 14 5 4 6 3" xfId="47042"/>
    <cellStyle name="Note 3 14 5 4 7" xfId="18344"/>
    <cellStyle name="Note 3 14 5 4 8" xfId="20317"/>
    <cellStyle name="Note 3 14 5 5" xfId="4011"/>
    <cellStyle name="Note 3 14 5 5 2" xfId="13637"/>
    <cellStyle name="Note 3 14 5 5 2 2" xfId="31072"/>
    <cellStyle name="Note 3 14 5 5 2 3" xfId="45524"/>
    <cellStyle name="Note 3 14 5 5 3" xfId="16098"/>
    <cellStyle name="Note 3 14 5 5 3 2" xfId="33533"/>
    <cellStyle name="Note 3 14 5 5 3 3" xfId="47985"/>
    <cellStyle name="Note 3 14 5 5 4" xfId="21447"/>
    <cellStyle name="Note 3 14 5 5 5" xfId="35899"/>
    <cellStyle name="Note 3 14 5 6" xfId="6473"/>
    <cellStyle name="Note 3 14 5 6 2" xfId="23908"/>
    <cellStyle name="Note 3 14 5 6 3" xfId="38360"/>
    <cellStyle name="Note 3 14 5 7" xfId="8914"/>
    <cellStyle name="Note 3 14 5 7 2" xfId="26349"/>
    <cellStyle name="Note 3 14 5 7 3" xfId="40801"/>
    <cellStyle name="Note 3 14 5 8" xfId="11334"/>
    <cellStyle name="Note 3 14 5 8 2" xfId="28769"/>
    <cellStyle name="Note 3 14 5 8 3" xfId="43221"/>
    <cellStyle name="Note 3 14 5 9" xfId="18341"/>
    <cellStyle name="Note 3 14 6" xfId="1504"/>
    <cellStyle name="Note 3 14 6 2" xfId="4015"/>
    <cellStyle name="Note 3 14 6 2 2" xfId="13640"/>
    <cellStyle name="Note 3 14 6 2 2 2" xfId="31075"/>
    <cellStyle name="Note 3 14 6 2 2 3" xfId="45527"/>
    <cellStyle name="Note 3 14 6 2 3" xfId="16101"/>
    <cellStyle name="Note 3 14 6 2 3 2" xfId="33536"/>
    <cellStyle name="Note 3 14 6 2 3 3" xfId="47988"/>
    <cellStyle name="Note 3 14 6 2 4" xfId="21451"/>
    <cellStyle name="Note 3 14 6 2 5" xfId="35903"/>
    <cellStyle name="Note 3 14 6 3" xfId="6477"/>
    <cellStyle name="Note 3 14 6 3 2" xfId="23912"/>
    <cellStyle name="Note 3 14 6 3 3" xfId="38364"/>
    <cellStyle name="Note 3 14 6 4" xfId="8918"/>
    <cellStyle name="Note 3 14 6 4 2" xfId="26353"/>
    <cellStyle name="Note 3 14 6 4 3" xfId="40805"/>
    <cellStyle name="Note 3 14 6 5" xfId="11338"/>
    <cellStyle name="Note 3 14 6 5 2" xfId="28773"/>
    <cellStyle name="Note 3 14 6 5 3" xfId="43225"/>
    <cellStyle name="Note 3 14 6 6" xfId="18345"/>
    <cellStyle name="Note 3 14 7" xfId="1505"/>
    <cellStyle name="Note 3 14 7 2" xfId="4016"/>
    <cellStyle name="Note 3 14 7 2 2" xfId="13641"/>
    <cellStyle name="Note 3 14 7 2 2 2" xfId="31076"/>
    <cellStyle name="Note 3 14 7 2 2 3" xfId="45528"/>
    <cellStyle name="Note 3 14 7 2 3" xfId="16102"/>
    <cellStyle name="Note 3 14 7 2 3 2" xfId="33537"/>
    <cellStyle name="Note 3 14 7 2 3 3" xfId="47989"/>
    <cellStyle name="Note 3 14 7 2 4" xfId="21452"/>
    <cellStyle name="Note 3 14 7 2 5" xfId="35904"/>
    <cellStyle name="Note 3 14 7 3" xfId="6478"/>
    <cellStyle name="Note 3 14 7 3 2" xfId="23913"/>
    <cellStyle name="Note 3 14 7 3 3" xfId="38365"/>
    <cellStyle name="Note 3 14 7 4" xfId="8919"/>
    <cellStyle name="Note 3 14 7 4 2" xfId="26354"/>
    <cellStyle name="Note 3 14 7 4 3" xfId="40806"/>
    <cellStyle name="Note 3 14 7 5" xfId="11339"/>
    <cellStyle name="Note 3 14 7 5 2" xfId="28774"/>
    <cellStyle name="Note 3 14 7 5 3" xfId="43226"/>
    <cellStyle name="Note 3 14 7 6" xfId="18346"/>
    <cellStyle name="Note 3 14 8" xfId="1506"/>
    <cellStyle name="Note 3 14 8 2" xfId="4017"/>
    <cellStyle name="Note 3 14 8 2 2" xfId="21453"/>
    <cellStyle name="Note 3 14 8 2 3" xfId="35905"/>
    <cellStyle name="Note 3 14 8 3" xfId="6479"/>
    <cellStyle name="Note 3 14 8 3 2" xfId="23914"/>
    <cellStyle name="Note 3 14 8 3 3" xfId="38366"/>
    <cellStyle name="Note 3 14 8 4" xfId="8920"/>
    <cellStyle name="Note 3 14 8 4 2" xfId="26355"/>
    <cellStyle name="Note 3 14 8 4 3" xfId="40807"/>
    <cellStyle name="Note 3 14 8 5" xfId="11340"/>
    <cellStyle name="Note 3 14 8 5 2" xfId="28775"/>
    <cellStyle name="Note 3 14 8 5 3" xfId="43227"/>
    <cellStyle name="Note 3 14 8 6" xfId="15156"/>
    <cellStyle name="Note 3 14 8 6 2" xfId="32591"/>
    <cellStyle name="Note 3 14 8 6 3" xfId="47043"/>
    <cellStyle name="Note 3 14 8 7" xfId="18347"/>
    <cellStyle name="Note 3 14 8 8" xfId="20318"/>
    <cellStyle name="Note 3 14 9" xfId="3998"/>
    <cellStyle name="Note 3 14 9 2" xfId="13627"/>
    <cellStyle name="Note 3 14 9 2 2" xfId="31062"/>
    <cellStyle name="Note 3 14 9 2 3" xfId="45514"/>
    <cellStyle name="Note 3 14 9 3" xfId="16088"/>
    <cellStyle name="Note 3 14 9 3 2" xfId="33523"/>
    <cellStyle name="Note 3 14 9 3 3" xfId="47975"/>
    <cellStyle name="Note 3 14 9 4" xfId="21434"/>
    <cellStyle name="Note 3 14 9 5" xfId="35886"/>
    <cellStyle name="Note 3 15" xfId="1507"/>
    <cellStyle name="Note 3 15 10" xfId="6480"/>
    <cellStyle name="Note 3 15 10 2" xfId="23915"/>
    <cellStyle name="Note 3 15 10 3" xfId="38367"/>
    <cellStyle name="Note 3 15 11" xfId="8921"/>
    <cellStyle name="Note 3 15 11 2" xfId="26356"/>
    <cellStyle name="Note 3 15 11 3" xfId="40808"/>
    <cellStyle name="Note 3 15 12" xfId="11341"/>
    <cellStyle name="Note 3 15 12 2" xfId="28776"/>
    <cellStyle name="Note 3 15 12 3" xfId="43228"/>
    <cellStyle name="Note 3 15 13" xfId="18348"/>
    <cellStyle name="Note 3 15 2" xfId="1508"/>
    <cellStyle name="Note 3 15 2 2" xfId="1509"/>
    <cellStyle name="Note 3 15 2 2 2" xfId="4020"/>
    <cellStyle name="Note 3 15 2 2 2 2" xfId="13644"/>
    <cellStyle name="Note 3 15 2 2 2 2 2" xfId="31079"/>
    <cellStyle name="Note 3 15 2 2 2 2 3" xfId="45531"/>
    <cellStyle name="Note 3 15 2 2 2 3" xfId="16105"/>
    <cellStyle name="Note 3 15 2 2 2 3 2" xfId="33540"/>
    <cellStyle name="Note 3 15 2 2 2 3 3" xfId="47992"/>
    <cellStyle name="Note 3 15 2 2 2 4" xfId="21456"/>
    <cellStyle name="Note 3 15 2 2 2 5" xfId="35908"/>
    <cellStyle name="Note 3 15 2 2 3" xfId="6482"/>
    <cellStyle name="Note 3 15 2 2 3 2" xfId="23917"/>
    <cellStyle name="Note 3 15 2 2 3 3" xfId="38369"/>
    <cellStyle name="Note 3 15 2 2 4" xfId="8923"/>
    <cellStyle name="Note 3 15 2 2 4 2" xfId="26358"/>
    <cellStyle name="Note 3 15 2 2 4 3" xfId="40810"/>
    <cellStyle name="Note 3 15 2 2 5" xfId="11343"/>
    <cellStyle name="Note 3 15 2 2 5 2" xfId="28778"/>
    <cellStyle name="Note 3 15 2 2 5 3" xfId="43230"/>
    <cellStyle name="Note 3 15 2 2 6" xfId="18350"/>
    <cellStyle name="Note 3 15 2 3" xfId="1510"/>
    <cellStyle name="Note 3 15 2 3 2" xfId="4021"/>
    <cellStyle name="Note 3 15 2 3 2 2" xfId="13645"/>
    <cellStyle name="Note 3 15 2 3 2 2 2" xfId="31080"/>
    <cellStyle name="Note 3 15 2 3 2 2 3" xfId="45532"/>
    <cellStyle name="Note 3 15 2 3 2 3" xfId="16106"/>
    <cellStyle name="Note 3 15 2 3 2 3 2" xfId="33541"/>
    <cellStyle name="Note 3 15 2 3 2 3 3" xfId="47993"/>
    <cellStyle name="Note 3 15 2 3 2 4" xfId="21457"/>
    <cellStyle name="Note 3 15 2 3 2 5" xfId="35909"/>
    <cellStyle name="Note 3 15 2 3 3" xfId="6483"/>
    <cellStyle name="Note 3 15 2 3 3 2" xfId="23918"/>
    <cellStyle name="Note 3 15 2 3 3 3" xfId="38370"/>
    <cellStyle name="Note 3 15 2 3 4" xfId="8924"/>
    <cellStyle name="Note 3 15 2 3 4 2" xfId="26359"/>
    <cellStyle name="Note 3 15 2 3 4 3" xfId="40811"/>
    <cellStyle name="Note 3 15 2 3 5" xfId="11344"/>
    <cellStyle name="Note 3 15 2 3 5 2" xfId="28779"/>
    <cellStyle name="Note 3 15 2 3 5 3" xfId="43231"/>
    <cellStyle name="Note 3 15 2 3 6" xfId="18351"/>
    <cellStyle name="Note 3 15 2 4" xfId="1511"/>
    <cellStyle name="Note 3 15 2 4 2" xfId="4022"/>
    <cellStyle name="Note 3 15 2 4 2 2" xfId="21458"/>
    <cellStyle name="Note 3 15 2 4 2 3" xfId="35910"/>
    <cellStyle name="Note 3 15 2 4 3" xfId="6484"/>
    <cellStyle name="Note 3 15 2 4 3 2" xfId="23919"/>
    <cellStyle name="Note 3 15 2 4 3 3" xfId="38371"/>
    <cellStyle name="Note 3 15 2 4 4" xfId="8925"/>
    <cellStyle name="Note 3 15 2 4 4 2" xfId="26360"/>
    <cellStyle name="Note 3 15 2 4 4 3" xfId="40812"/>
    <cellStyle name="Note 3 15 2 4 5" xfId="11345"/>
    <cellStyle name="Note 3 15 2 4 5 2" xfId="28780"/>
    <cellStyle name="Note 3 15 2 4 5 3" xfId="43232"/>
    <cellStyle name="Note 3 15 2 4 6" xfId="15157"/>
    <cellStyle name="Note 3 15 2 4 6 2" xfId="32592"/>
    <cellStyle name="Note 3 15 2 4 6 3" xfId="47044"/>
    <cellStyle name="Note 3 15 2 4 7" xfId="18352"/>
    <cellStyle name="Note 3 15 2 4 8" xfId="20319"/>
    <cellStyle name="Note 3 15 2 5" xfId="4019"/>
    <cellStyle name="Note 3 15 2 5 2" xfId="13643"/>
    <cellStyle name="Note 3 15 2 5 2 2" xfId="31078"/>
    <cellStyle name="Note 3 15 2 5 2 3" xfId="45530"/>
    <cellStyle name="Note 3 15 2 5 3" xfId="16104"/>
    <cellStyle name="Note 3 15 2 5 3 2" xfId="33539"/>
    <cellStyle name="Note 3 15 2 5 3 3" xfId="47991"/>
    <cellStyle name="Note 3 15 2 5 4" xfId="21455"/>
    <cellStyle name="Note 3 15 2 5 5" xfId="35907"/>
    <cellStyle name="Note 3 15 2 6" xfId="6481"/>
    <cellStyle name="Note 3 15 2 6 2" xfId="23916"/>
    <cellStyle name="Note 3 15 2 6 3" xfId="38368"/>
    <cellStyle name="Note 3 15 2 7" xfId="8922"/>
    <cellStyle name="Note 3 15 2 7 2" xfId="26357"/>
    <cellStyle name="Note 3 15 2 7 3" xfId="40809"/>
    <cellStyle name="Note 3 15 2 8" xfId="11342"/>
    <cellStyle name="Note 3 15 2 8 2" xfId="28777"/>
    <cellStyle name="Note 3 15 2 8 3" xfId="43229"/>
    <cellStyle name="Note 3 15 2 9" xfId="18349"/>
    <cellStyle name="Note 3 15 3" xfId="1512"/>
    <cellStyle name="Note 3 15 3 2" xfId="1513"/>
    <cellStyle name="Note 3 15 3 2 2" xfId="4024"/>
    <cellStyle name="Note 3 15 3 2 2 2" xfId="13647"/>
    <cellStyle name="Note 3 15 3 2 2 2 2" xfId="31082"/>
    <cellStyle name="Note 3 15 3 2 2 2 3" xfId="45534"/>
    <cellStyle name="Note 3 15 3 2 2 3" xfId="16108"/>
    <cellStyle name="Note 3 15 3 2 2 3 2" xfId="33543"/>
    <cellStyle name="Note 3 15 3 2 2 3 3" xfId="47995"/>
    <cellStyle name="Note 3 15 3 2 2 4" xfId="21460"/>
    <cellStyle name="Note 3 15 3 2 2 5" xfId="35912"/>
    <cellStyle name="Note 3 15 3 2 3" xfId="6486"/>
    <cellStyle name="Note 3 15 3 2 3 2" xfId="23921"/>
    <cellStyle name="Note 3 15 3 2 3 3" xfId="38373"/>
    <cellStyle name="Note 3 15 3 2 4" xfId="8927"/>
    <cellStyle name="Note 3 15 3 2 4 2" xfId="26362"/>
    <cellStyle name="Note 3 15 3 2 4 3" xfId="40814"/>
    <cellStyle name="Note 3 15 3 2 5" xfId="11347"/>
    <cellStyle name="Note 3 15 3 2 5 2" xfId="28782"/>
    <cellStyle name="Note 3 15 3 2 5 3" xfId="43234"/>
    <cellStyle name="Note 3 15 3 2 6" xfId="18354"/>
    <cellStyle name="Note 3 15 3 3" xfId="1514"/>
    <cellStyle name="Note 3 15 3 3 2" xfId="4025"/>
    <cellStyle name="Note 3 15 3 3 2 2" xfId="13648"/>
    <cellStyle name="Note 3 15 3 3 2 2 2" xfId="31083"/>
    <cellStyle name="Note 3 15 3 3 2 2 3" xfId="45535"/>
    <cellStyle name="Note 3 15 3 3 2 3" xfId="16109"/>
    <cellStyle name="Note 3 15 3 3 2 3 2" xfId="33544"/>
    <cellStyle name="Note 3 15 3 3 2 3 3" xfId="47996"/>
    <cellStyle name="Note 3 15 3 3 2 4" xfId="21461"/>
    <cellStyle name="Note 3 15 3 3 2 5" xfId="35913"/>
    <cellStyle name="Note 3 15 3 3 3" xfId="6487"/>
    <cellStyle name="Note 3 15 3 3 3 2" xfId="23922"/>
    <cellStyle name="Note 3 15 3 3 3 3" xfId="38374"/>
    <cellStyle name="Note 3 15 3 3 4" xfId="8928"/>
    <cellStyle name="Note 3 15 3 3 4 2" xfId="26363"/>
    <cellStyle name="Note 3 15 3 3 4 3" xfId="40815"/>
    <cellStyle name="Note 3 15 3 3 5" xfId="11348"/>
    <cellStyle name="Note 3 15 3 3 5 2" xfId="28783"/>
    <cellStyle name="Note 3 15 3 3 5 3" xfId="43235"/>
    <cellStyle name="Note 3 15 3 3 6" xfId="18355"/>
    <cellStyle name="Note 3 15 3 4" xfId="1515"/>
    <cellStyle name="Note 3 15 3 4 2" xfId="4026"/>
    <cellStyle name="Note 3 15 3 4 2 2" xfId="21462"/>
    <cellStyle name="Note 3 15 3 4 2 3" xfId="35914"/>
    <cellStyle name="Note 3 15 3 4 3" xfId="6488"/>
    <cellStyle name="Note 3 15 3 4 3 2" xfId="23923"/>
    <cellStyle name="Note 3 15 3 4 3 3" xfId="38375"/>
    <cellStyle name="Note 3 15 3 4 4" xfId="8929"/>
    <cellStyle name="Note 3 15 3 4 4 2" xfId="26364"/>
    <cellStyle name="Note 3 15 3 4 4 3" xfId="40816"/>
    <cellStyle name="Note 3 15 3 4 5" xfId="11349"/>
    <cellStyle name="Note 3 15 3 4 5 2" xfId="28784"/>
    <cellStyle name="Note 3 15 3 4 5 3" xfId="43236"/>
    <cellStyle name="Note 3 15 3 4 6" xfId="15158"/>
    <cellStyle name="Note 3 15 3 4 6 2" xfId="32593"/>
    <cellStyle name="Note 3 15 3 4 6 3" xfId="47045"/>
    <cellStyle name="Note 3 15 3 4 7" xfId="18356"/>
    <cellStyle name="Note 3 15 3 4 8" xfId="20320"/>
    <cellStyle name="Note 3 15 3 5" xfId="4023"/>
    <cellStyle name="Note 3 15 3 5 2" xfId="13646"/>
    <cellStyle name="Note 3 15 3 5 2 2" xfId="31081"/>
    <cellStyle name="Note 3 15 3 5 2 3" xfId="45533"/>
    <cellStyle name="Note 3 15 3 5 3" xfId="16107"/>
    <cellStyle name="Note 3 15 3 5 3 2" xfId="33542"/>
    <cellStyle name="Note 3 15 3 5 3 3" xfId="47994"/>
    <cellStyle name="Note 3 15 3 5 4" xfId="21459"/>
    <cellStyle name="Note 3 15 3 5 5" xfId="35911"/>
    <cellStyle name="Note 3 15 3 6" xfId="6485"/>
    <cellStyle name="Note 3 15 3 6 2" xfId="23920"/>
    <cellStyle name="Note 3 15 3 6 3" xfId="38372"/>
    <cellStyle name="Note 3 15 3 7" xfId="8926"/>
    <cellStyle name="Note 3 15 3 7 2" xfId="26361"/>
    <cellStyle name="Note 3 15 3 7 3" xfId="40813"/>
    <cellStyle name="Note 3 15 3 8" xfId="11346"/>
    <cellStyle name="Note 3 15 3 8 2" xfId="28781"/>
    <cellStyle name="Note 3 15 3 8 3" xfId="43233"/>
    <cellStyle name="Note 3 15 3 9" xfId="18353"/>
    <cellStyle name="Note 3 15 4" xfId="1516"/>
    <cellStyle name="Note 3 15 4 2" xfId="1517"/>
    <cellStyle name="Note 3 15 4 2 2" xfId="4028"/>
    <cellStyle name="Note 3 15 4 2 2 2" xfId="13650"/>
    <cellStyle name="Note 3 15 4 2 2 2 2" xfId="31085"/>
    <cellStyle name="Note 3 15 4 2 2 2 3" xfId="45537"/>
    <cellStyle name="Note 3 15 4 2 2 3" xfId="16111"/>
    <cellStyle name="Note 3 15 4 2 2 3 2" xfId="33546"/>
    <cellStyle name="Note 3 15 4 2 2 3 3" xfId="47998"/>
    <cellStyle name="Note 3 15 4 2 2 4" xfId="21464"/>
    <cellStyle name="Note 3 15 4 2 2 5" xfId="35916"/>
    <cellStyle name="Note 3 15 4 2 3" xfId="6490"/>
    <cellStyle name="Note 3 15 4 2 3 2" xfId="23925"/>
    <cellStyle name="Note 3 15 4 2 3 3" xfId="38377"/>
    <cellStyle name="Note 3 15 4 2 4" xfId="8931"/>
    <cellStyle name="Note 3 15 4 2 4 2" xfId="26366"/>
    <cellStyle name="Note 3 15 4 2 4 3" xfId="40818"/>
    <cellStyle name="Note 3 15 4 2 5" xfId="11351"/>
    <cellStyle name="Note 3 15 4 2 5 2" xfId="28786"/>
    <cellStyle name="Note 3 15 4 2 5 3" xfId="43238"/>
    <cellStyle name="Note 3 15 4 2 6" xfId="18358"/>
    <cellStyle name="Note 3 15 4 3" xfId="1518"/>
    <cellStyle name="Note 3 15 4 3 2" xfId="4029"/>
    <cellStyle name="Note 3 15 4 3 2 2" xfId="13651"/>
    <cellStyle name="Note 3 15 4 3 2 2 2" xfId="31086"/>
    <cellStyle name="Note 3 15 4 3 2 2 3" xfId="45538"/>
    <cellStyle name="Note 3 15 4 3 2 3" xfId="16112"/>
    <cellStyle name="Note 3 15 4 3 2 3 2" xfId="33547"/>
    <cellStyle name="Note 3 15 4 3 2 3 3" xfId="47999"/>
    <cellStyle name="Note 3 15 4 3 2 4" xfId="21465"/>
    <cellStyle name="Note 3 15 4 3 2 5" xfId="35917"/>
    <cellStyle name="Note 3 15 4 3 3" xfId="6491"/>
    <cellStyle name="Note 3 15 4 3 3 2" xfId="23926"/>
    <cellStyle name="Note 3 15 4 3 3 3" xfId="38378"/>
    <cellStyle name="Note 3 15 4 3 4" xfId="8932"/>
    <cellStyle name="Note 3 15 4 3 4 2" xfId="26367"/>
    <cellStyle name="Note 3 15 4 3 4 3" xfId="40819"/>
    <cellStyle name="Note 3 15 4 3 5" xfId="11352"/>
    <cellStyle name="Note 3 15 4 3 5 2" xfId="28787"/>
    <cellStyle name="Note 3 15 4 3 5 3" xfId="43239"/>
    <cellStyle name="Note 3 15 4 3 6" xfId="18359"/>
    <cellStyle name="Note 3 15 4 4" xfId="1519"/>
    <cellStyle name="Note 3 15 4 4 2" xfId="4030"/>
    <cellStyle name="Note 3 15 4 4 2 2" xfId="21466"/>
    <cellStyle name="Note 3 15 4 4 2 3" xfId="35918"/>
    <cellStyle name="Note 3 15 4 4 3" xfId="6492"/>
    <cellStyle name="Note 3 15 4 4 3 2" xfId="23927"/>
    <cellStyle name="Note 3 15 4 4 3 3" xfId="38379"/>
    <cellStyle name="Note 3 15 4 4 4" xfId="8933"/>
    <cellStyle name="Note 3 15 4 4 4 2" xfId="26368"/>
    <cellStyle name="Note 3 15 4 4 4 3" xfId="40820"/>
    <cellStyle name="Note 3 15 4 4 5" xfId="11353"/>
    <cellStyle name="Note 3 15 4 4 5 2" xfId="28788"/>
    <cellStyle name="Note 3 15 4 4 5 3" xfId="43240"/>
    <cellStyle name="Note 3 15 4 4 6" xfId="15159"/>
    <cellStyle name="Note 3 15 4 4 6 2" xfId="32594"/>
    <cellStyle name="Note 3 15 4 4 6 3" xfId="47046"/>
    <cellStyle name="Note 3 15 4 4 7" xfId="18360"/>
    <cellStyle name="Note 3 15 4 4 8" xfId="20321"/>
    <cellStyle name="Note 3 15 4 5" xfId="4027"/>
    <cellStyle name="Note 3 15 4 5 2" xfId="13649"/>
    <cellStyle name="Note 3 15 4 5 2 2" xfId="31084"/>
    <cellStyle name="Note 3 15 4 5 2 3" xfId="45536"/>
    <cellStyle name="Note 3 15 4 5 3" xfId="16110"/>
    <cellStyle name="Note 3 15 4 5 3 2" xfId="33545"/>
    <cellStyle name="Note 3 15 4 5 3 3" xfId="47997"/>
    <cellStyle name="Note 3 15 4 5 4" xfId="21463"/>
    <cellStyle name="Note 3 15 4 5 5" xfId="35915"/>
    <cellStyle name="Note 3 15 4 6" xfId="6489"/>
    <cellStyle name="Note 3 15 4 6 2" xfId="23924"/>
    <cellStyle name="Note 3 15 4 6 3" xfId="38376"/>
    <cellStyle name="Note 3 15 4 7" xfId="8930"/>
    <cellStyle name="Note 3 15 4 7 2" xfId="26365"/>
    <cellStyle name="Note 3 15 4 7 3" xfId="40817"/>
    <cellStyle name="Note 3 15 4 8" xfId="11350"/>
    <cellStyle name="Note 3 15 4 8 2" xfId="28785"/>
    <cellStyle name="Note 3 15 4 8 3" xfId="43237"/>
    <cellStyle name="Note 3 15 4 9" xfId="18357"/>
    <cellStyle name="Note 3 15 5" xfId="1520"/>
    <cellStyle name="Note 3 15 5 2" xfId="1521"/>
    <cellStyle name="Note 3 15 5 2 2" xfId="4032"/>
    <cellStyle name="Note 3 15 5 2 2 2" xfId="13653"/>
    <cellStyle name="Note 3 15 5 2 2 2 2" xfId="31088"/>
    <cellStyle name="Note 3 15 5 2 2 2 3" xfId="45540"/>
    <cellStyle name="Note 3 15 5 2 2 3" xfId="16114"/>
    <cellStyle name="Note 3 15 5 2 2 3 2" xfId="33549"/>
    <cellStyle name="Note 3 15 5 2 2 3 3" xfId="48001"/>
    <cellStyle name="Note 3 15 5 2 2 4" xfId="21468"/>
    <cellStyle name="Note 3 15 5 2 2 5" xfId="35920"/>
    <cellStyle name="Note 3 15 5 2 3" xfId="6494"/>
    <cellStyle name="Note 3 15 5 2 3 2" xfId="23929"/>
    <cellStyle name="Note 3 15 5 2 3 3" xfId="38381"/>
    <cellStyle name="Note 3 15 5 2 4" xfId="8935"/>
    <cellStyle name="Note 3 15 5 2 4 2" xfId="26370"/>
    <cellStyle name="Note 3 15 5 2 4 3" xfId="40822"/>
    <cellStyle name="Note 3 15 5 2 5" xfId="11355"/>
    <cellStyle name="Note 3 15 5 2 5 2" xfId="28790"/>
    <cellStyle name="Note 3 15 5 2 5 3" xfId="43242"/>
    <cellStyle name="Note 3 15 5 2 6" xfId="18362"/>
    <cellStyle name="Note 3 15 5 3" xfId="1522"/>
    <cellStyle name="Note 3 15 5 3 2" xfId="4033"/>
    <cellStyle name="Note 3 15 5 3 2 2" xfId="13654"/>
    <cellStyle name="Note 3 15 5 3 2 2 2" xfId="31089"/>
    <cellStyle name="Note 3 15 5 3 2 2 3" xfId="45541"/>
    <cellStyle name="Note 3 15 5 3 2 3" xfId="16115"/>
    <cellStyle name="Note 3 15 5 3 2 3 2" xfId="33550"/>
    <cellStyle name="Note 3 15 5 3 2 3 3" xfId="48002"/>
    <cellStyle name="Note 3 15 5 3 2 4" xfId="21469"/>
    <cellStyle name="Note 3 15 5 3 2 5" xfId="35921"/>
    <cellStyle name="Note 3 15 5 3 3" xfId="6495"/>
    <cellStyle name="Note 3 15 5 3 3 2" xfId="23930"/>
    <cellStyle name="Note 3 15 5 3 3 3" xfId="38382"/>
    <cellStyle name="Note 3 15 5 3 4" xfId="8936"/>
    <cellStyle name="Note 3 15 5 3 4 2" xfId="26371"/>
    <cellStyle name="Note 3 15 5 3 4 3" xfId="40823"/>
    <cellStyle name="Note 3 15 5 3 5" xfId="11356"/>
    <cellStyle name="Note 3 15 5 3 5 2" xfId="28791"/>
    <cellStyle name="Note 3 15 5 3 5 3" xfId="43243"/>
    <cellStyle name="Note 3 15 5 3 6" xfId="18363"/>
    <cellStyle name="Note 3 15 5 4" xfId="1523"/>
    <cellStyle name="Note 3 15 5 4 2" xfId="4034"/>
    <cellStyle name="Note 3 15 5 4 2 2" xfId="21470"/>
    <cellStyle name="Note 3 15 5 4 2 3" xfId="35922"/>
    <cellStyle name="Note 3 15 5 4 3" xfId="6496"/>
    <cellStyle name="Note 3 15 5 4 3 2" xfId="23931"/>
    <cellStyle name="Note 3 15 5 4 3 3" xfId="38383"/>
    <cellStyle name="Note 3 15 5 4 4" xfId="8937"/>
    <cellStyle name="Note 3 15 5 4 4 2" xfId="26372"/>
    <cellStyle name="Note 3 15 5 4 4 3" xfId="40824"/>
    <cellStyle name="Note 3 15 5 4 5" xfId="11357"/>
    <cellStyle name="Note 3 15 5 4 5 2" xfId="28792"/>
    <cellStyle name="Note 3 15 5 4 5 3" xfId="43244"/>
    <cellStyle name="Note 3 15 5 4 6" xfId="15160"/>
    <cellStyle name="Note 3 15 5 4 6 2" xfId="32595"/>
    <cellStyle name="Note 3 15 5 4 6 3" xfId="47047"/>
    <cellStyle name="Note 3 15 5 4 7" xfId="18364"/>
    <cellStyle name="Note 3 15 5 4 8" xfId="20322"/>
    <cellStyle name="Note 3 15 5 5" xfId="4031"/>
    <cellStyle name="Note 3 15 5 5 2" xfId="13652"/>
    <cellStyle name="Note 3 15 5 5 2 2" xfId="31087"/>
    <cellStyle name="Note 3 15 5 5 2 3" xfId="45539"/>
    <cellStyle name="Note 3 15 5 5 3" xfId="16113"/>
    <cellStyle name="Note 3 15 5 5 3 2" xfId="33548"/>
    <cellStyle name="Note 3 15 5 5 3 3" xfId="48000"/>
    <cellStyle name="Note 3 15 5 5 4" xfId="21467"/>
    <cellStyle name="Note 3 15 5 5 5" xfId="35919"/>
    <cellStyle name="Note 3 15 5 6" xfId="6493"/>
    <cellStyle name="Note 3 15 5 6 2" xfId="23928"/>
    <cellStyle name="Note 3 15 5 6 3" xfId="38380"/>
    <cellStyle name="Note 3 15 5 7" xfId="8934"/>
    <cellStyle name="Note 3 15 5 7 2" xfId="26369"/>
    <cellStyle name="Note 3 15 5 7 3" xfId="40821"/>
    <cellStyle name="Note 3 15 5 8" xfId="11354"/>
    <cellStyle name="Note 3 15 5 8 2" xfId="28789"/>
    <cellStyle name="Note 3 15 5 8 3" xfId="43241"/>
    <cellStyle name="Note 3 15 5 9" xfId="18361"/>
    <cellStyle name="Note 3 15 6" xfId="1524"/>
    <cellStyle name="Note 3 15 6 2" xfId="4035"/>
    <cellStyle name="Note 3 15 6 2 2" xfId="13655"/>
    <cellStyle name="Note 3 15 6 2 2 2" xfId="31090"/>
    <cellStyle name="Note 3 15 6 2 2 3" xfId="45542"/>
    <cellStyle name="Note 3 15 6 2 3" xfId="16116"/>
    <cellStyle name="Note 3 15 6 2 3 2" xfId="33551"/>
    <cellStyle name="Note 3 15 6 2 3 3" xfId="48003"/>
    <cellStyle name="Note 3 15 6 2 4" xfId="21471"/>
    <cellStyle name="Note 3 15 6 2 5" xfId="35923"/>
    <cellStyle name="Note 3 15 6 3" xfId="6497"/>
    <cellStyle name="Note 3 15 6 3 2" xfId="23932"/>
    <cellStyle name="Note 3 15 6 3 3" xfId="38384"/>
    <cellStyle name="Note 3 15 6 4" xfId="8938"/>
    <cellStyle name="Note 3 15 6 4 2" xfId="26373"/>
    <cellStyle name="Note 3 15 6 4 3" xfId="40825"/>
    <cellStyle name="Note 3 15 6 5" xfId="11358"/>
    <cellStyle name="Note 3 15 6 5 2" xfId="28793"/>
    <cellStyle name="Note 3 15 6 5 3" xfId="43245"/>
    <cellStyle name="Note 3 15 6 6" xfId="18365"/>
    <cellStyle name="Note 3 15 7" xfId="1525"/>
    <cellStyle name="Note 3 15 7 2" xfId="4036"/>
    <cellStyle name="Note 3 15 7 2 2" xfId="13656"/>
    <cellStyle name="Note 3 15 7 2 2 2" xfId="31091"/>
    <cellStyle name="Note 3 15 7 2 2 3" xfId="45543"/>
    <cellStyle name="Note 3 15 7 2 3" xfId="16117"/>
    <cellStyle name="Note 3 15 7 2 3 2" xfId="33552"/>
    <cellStyle name="Note 3 15 7 2 3 3" xfId="48004"/>
    <cellStyle name="Note 3 15 7 2 4" xfId="21472"/>
    <cellStyle name="Note 3 15 7 2 5" xfId="35924"/>
    <cellStyle name="Note 3 15 7 3" xfId="6498"/>
    <cellStyle name="Note 3 15 7 3 2" xfId="23933"/>
    <cellStyle name="Note 3 15 7 3 3" xfId="38385"/>
    <cellStyle name="Note 3 15 7 4" xfId="8939"/>
    <cellStyle name="Note 3 15 7 4 2" xfId="26374"/>
    <cellStyle name="Note 3 15 7 4 3" xfId="40826"/>
    <cellStyle name="Note 3 15 7 5" xfId="11359"/>
    <cellStyle name="Note 3 15 7 5 2" xfId="28794"/>
    <cellStyle name="Note 3 15 7 5 3" xfId="43246"/>
    <cellStyle name="Note 3 15 7 6" xfId="18366"/>
    <cellStyle name="Note 3 15 8" xfId="1526"/>
    <cellStyle name="Note 3 15 8 2" xfId="4037"/>
    <cellStyle name="Note 3 15 8 2 2" xfId="21473"/>
    <cellStyle name="Note 3 15 8 2 3" xfId="35925"/>
    <cellStyle name="Note 3 15 8 3" xfId="6499"/>
    <cellStyle name="Note 3 15 8 3 2" xfId="23934"/>
    <cellStyle name="Note 3 15 8 3 3" xfId="38386"/>
    <cellStyle name="Note 3 15 8 4" xfId="8940"/>
    <cellStyle name="Note 3 15 8 4 2" xfId="26375"/>
    <cellStyle name="Note 3 15 8 4 3" xfId="40827"/>
    <cellStyle name="Note 3 15 8 5" xfId="11360"/>
    <cellStyle name="Note 3 15 8 5 2" xfId="28795"/>
    <cellStyle name="Note 3 15 8 5 3" xfId="43247"/>
    <cellStyle name="Note 3 15 8 6" xfId="15161"/>
    <cellStyle name="Note 3 15 8 6 2" xfId="32596"/>
    <cellStyle name="Note 3 15 8 6 3" xfId="47048"/>
    <cellStyle name="Note 3 15 8 7" xfId="18367"/>
    <cellStyle name="Note 3 15 8 8" xfId="20323"/>
    <cellStyle name="Note 3 15 9" xfId="4018"/>
    <cellStyle name="Note 3 15 9 2" xfId="13642"/>
    <cellStyle name="Note 3 15 9 2 2" xfId="31077"/>
    <cellStyle name="Note 3 15 9 2 3" xfId="45529"/>
    <cellStyle name="Note 3 15 9 3" xfId="16103"/>
    <cellStyle name="Note 3 15 9 3 2" xfId="33538"/>
    <cellStyle name="Note 3 15 9 3 3" xfId="47990"/>
    <cellStyle name="Note 3 15 9 4" xfId="21454"/>
    <cellStyle name="Note 3 15 9 5" xfId="35906"/>
    <cellStyle name="Note 3 16" xfId="1527"/>
    <cellStyle name="Note 3 16 10" xfId="6500"/>
    <cellStyle name="Note 3 16 10 2" xfId="23935"/>
    <cellStyle name="Note 3 16 10 3" xfId="38387"/>
    <cellStyle name="Note 3 16 11" xfId="8941"/>
    <cellStyle name="Note 3 16 11 2" xfId="26376"/>
    <cellStyle name="Note 3 16 11 3" xfId="40828"/>
    <cellStyle name="Note 3 16 12" xfId="11361"/>
    <cellStyle name="Note 3 16 12 2" xfId="28796"/>
    <cellStyle name="Note 3 16 12 3" xfId="43248"/>
    <cellStyle name="Note 3 16 13" xfId="18368"/>
    <cellStyle name="Note 3 16 2" xfId="1528"/>
    <cellStyle name="Note 3 16 2 2" xfId="1529"/>
    <cellStyle name="Note 3 16 2 2 2" xfId="4040"/>
    <cellStyle name="Note 3 16 2 2 2 2" xfId="13659"/>
    <cellStyle name="Note 3 16 2 2 2 2 2" xfId="31094"/>
    <cellStyle name="Note 3 16 2 2 2 2 3" xfId="45546"/>
    <cellStyle name="Note 3 16 2 2 2 3" xfId="16120"/>
    <cellStyle name="Note 3 16 2 2 2 3 2" xfId="33555"/>
    <cellStyle name="Note 3 16 2 2 2 3 3" xfId="48007"/>
    <cellStyle name="Note 3 16 2 2 2 4" xfId="21476"/>
    <cellStyle name="Note 3 16 2 2 2 5" xfId="35928"/>
    <cellStyle name="Note 3 16 2 2 3" xfId="6502"/>
    <cellStyle name="Note 3 16 2 2 3 2" xfId="23937"/>
    <cellStyle name="Note 3 16 2 2 3 3" xfId="38389"/>
    <cellStyle name="Note 3 16 2 2 4" xfId="8943"/>
    <cellStyle name="Note 3 16 2 2 4 2" xfId="26378"/>
    <cellStyle name="Note 3 16 2 2 4 3" xfId="40830"/>
    <cellStyle name="Note 3 16 2 2 5" xfId="11363"/>
    <cellStyle name="Note 3 16 2 2 5 2" xfId="28798"/>
    <cellStyle name="Note 3 16 2 2 5 3" xfId="43250"/>
    <cellStyle name="Note 3 16 2 2 6" xfId="18370"/>
    <cellStyle name="Note 3 16 2 3" xfId="1530"/>
    <cellStyle name="Note 3 16 2 3 2" xfId="4041"/>
    <cellStyle name="Note 3 16 2 3 2 2" xfId="13660"/>
    <cellStyle name="Note 3 16 2 3 2 2 2" xfId="31095"/>
    <cellStyle name="Note 3 16 2 3 2 2 3" xfId="45547"/>
    <cellStyle name="Note 3 16 2 3 2 3" xfId="16121"/>
    <cellStyle name="Note 3 16 2 3 2 3 2" xfId="33556"/>
    <cellStyle name="Note 3 16 2 3 2 3 3" xfId="48008"/>
    <cellStyle name="Note 3 16 2 3 2 4" xfId="21477"/>
    <cellStyle name="Note 3 16 2 3 2 5" xfId="35929"/>
    <cellStyle name="Note 3 16 2 3 3" xfId="6503"/>
    <cellStyle name="Note 3 16 2 3 3 2" xfId="23938"/>
    <cellStyle name="Note 3 16 2 3 3 3" xfId="38390"/>
    <cellStyle name="Note 3 16 2 3 4" xfId="8944"/>
    <cellStyle name="Note 3 16 2 3 4 2" xfId="26379"/>
    <cellStyle name="Note 3 16 2 3 4 3" xfId="40831"/>
    <cellStyle name="Note 3 16 2 3 5" xfId="11364"/>
    <cellStyle name="Note 3 16 2 3 5 2" xfId="28799"/>
    <cellStyle name="Note 3 16 2 3 5 3" xfId="43251"/>
    <cellStyle name="Note 3 16 2 3 6" xfId="18371"/>
    <cellStyle name="Note 3 16 2 4" xfId="1531"/>
    <cellStyle name="Note 3 16 2 4 2" xfId="4042"/>
    <cellStyle name="Note 3 16 2 4 2 2" xfId="21478"/>
    <cellStyle name="Note 3 16 2 4 2 3" xfId="35930"/>
    <cellStyle name="Note 3 16 2 4 3" xfId="6504"/>
    <cellStyle name="Note 3 16 2 4 3 2" xfId="23939"/>
    <cellStyle name="Note 3 16 2 4 3 3" xfId="38391"/>
    <cellStyle name="Note 3 16 2 4 4" xfId="8945"/>
    <cellStyle name="Note 3 16 2 4 4 2" xfId="26380"/>
    <cellStyle name="Note 3 16 2 4 4 3" xfId="40832"/>
    <cellStyle name="Note 3 16 2 4 5" xfId="11365"/>
    <cellStyle name="Note 3 16 2 4 5 2" xfId="28800"/>
    <cellStyle name="Note 3 16 2 4 5 3" xfId="43252"/>
    <cellStyle name="Note 3 16 2 4 6" xfId="15162"/>
    <cellStyle name="Note 3 16 2 4 6 2" xfId="32597"/>
    <cellStyle name="Note 3 16 2 4 6 3" xfId="47049"/>
    <cellStyle name="Note 3 16 2 4 7" xfId="18372"/>
    <cellStyle name="Note 3 16 2 4 8" xfId="20324"/>
    <cellStyle name="Note 3 16 2 5" xfId="4039"/>
    <cellStyle name="Note 3 16 2 5 2" xfId="13658"/>
    <cellStyle name="Note 3 16 2 5 2 2" xfId="31093"/>
    <cellStyle name="Note 3 16 2 5 2 3" xfId="45545"/>
    <cellStyle name="Note 3 16 2 5 3" xfId="16119"/>
    <cellStyle name="Note 3 16 2 5 3 2" xfId="33554"/>
    <cellStyle name="Note 3 16 2 5 3 3" xfId="48006"/>
    <cellStyle name="Note 3 16 2 5 4" xfId="21475"/>
    <cellStyle name="Note 3 16 2 5 5" xfId="35927"/>
    <cellStyle name="Note 3 16 2 6" xfId="6501"/>
    <cellStyle name="Note 3 16 2 6 2" xfId="23936"/>
    <cellStyle name="Note 3 16 2 6 3" xfId="38388"/>
    <cellStyle name="Note 3 16 2 7" xfId="8942"/>
    <cellStyle name="Note 3 16 2 7 2" xfId="26377"/>
    <cellStyle name="Note 3 16 2 7 3" xfId="40829"/>
    <cellStyle name="Note 3 16 2 8" xfId="11362"/>
    <cellStyle name="Note 3 16 2 8 2" xfId="28797"/>
    <cellStyle name="Note 3 16 2 8 3" xfId="43249"/>
    <cellStyle name="Note 3 16 2 9" xfId="18369"/>
    <cellStyle name="Note 3 16 3" xfId="1532"/>
    <cellStyle name="Note 3 16 3 2" xfId="1533"/>
    <cellStyle name="Note 3 16 3 2 2" xfId="4044"/>
    <cellStyle name="Note 3 16 3 2 2 2" xfId="13662"/>
    <cellStyle name="Note 3 16 3 2 2 2 2" xfId="31097"/>
    <cellStyle name="Note 3 16 3 2 2 2 3" xfId="45549"/>
    <cellStyle name="Note 3 16 3 2 2 3" xfId="16123"/>
    <cellStyle name="Note 3 16 3 2 2 3 2" xfId="33558"/>
    <cellStyle name="Note 3 16 3 2 2 3 3" xfId="48010"/>
    <cellStyle name="Note 3 16 3 2 2 4" xfId="21480"/>
    <cellStyle name="Note 3 16 3 2 2 5" xfId="35932"/>
    <cellStyle name="Note 3 16 3 2 3" xfId="6506"/>
    <cellStyle name="Note 3 16 3 2 3 2" xfId="23941"/>
    <cellStyle name="Note 3 16 3 2 3 3" xfId="38393"/>
    <cellStyle name="Note 3 16 3 2 4" xfId="8947"/>
    <cellStyle name="Note 3 16 3 2 4 2" xfId="26382"/>
    <cellStyle name="Note 3 16 3 2 4 3" xfId="40834"/>
    <cellStyle name="Note 3 16 3 2 5" xfId="11367"/>
    <cellStyle name="Note 3 16 3 2 5 2" xfId="28802"/>
    <cellStyle name="Note 3 16 3 2 5 3" xfId="43254"/>
    <cellStyle name="Note 3 16 3 2 6" xfId="18374"/>
    <cellStyle name="Note 3 16 3 3" xfId="1534"/>
    <cellStyle name="Note 3 16 3 3 2" xfId="4045"/>
    <cellStyle name="Note 3 16 3 3 2 2" xfId="13663"/>
    <cellStyle name="Note 3 16 3 3 2 2 2" xfId="31098"/>
    <cellStyle name="Note 3 16 3 3 2 2 3" xfId="45550"/>
    <cellStyle name="Note 3 16 3 3 2 3" xfId="16124"/>
    <cellStyle name="Note 3 16 3 3 2 3 2" xfId="33559"/>
    <cellStyle name="Note 3 16 3 3 2 3 3" xfId="48011"/>
    <cellStyle name="Note 3 16 3 3 2 4" xfId="21481"/>
    <cellStyle name="Note 3 16 3 3 2 5" xfId="35933"/>
    <cellStyle name="Note 3 16 3 3 3" xfId="6507"/>
    <cellStyle name="Note 3 16 3 3 3 2" xfId="23942"/>
    <cellStyle name="Note 3 16 3 3 3 3" xfId="38394"/>
    <cellStyle name="Note 3 16 3 3 4" xfId="8948"/>
    <cellStyle name="Note 3 16 3 3 4 2" xfId="26383"/>
    <cellStyle name="Note 3 16 3 3 4 3" xfId="40835"/>
    <cellStyle name="Note 3 16 3 3 5" xfId="11368"/>
    <cellStyle name="Note 3 16 3 3 5 2" xfId="28803"/>
    <cellStyle name="Note 3 16 3 3 5 3" xfId="43255"/>
    <cellStyle name="Note 3 16 3 3 6" xfId="18375"/>
    <cellStyle name="Note 3 16 3 4" xfId="1535"/>
    <cellStyle name="Note 3 16 3 4 2" xfId="4046"/>
    <cellStyle name="Note 3 16 3 4 2 2" xfId="21482"/>
    <cellStyle name="Note 3 16 3 4 2 3" xfId="35934"/>
    <cellStyle name="Note 3 16 3 4 3" xfId="6508"/>
    <cellStyle name="Note 3 16 3 4 3 2" xfId="23943"/>
    <cellStyle name="Note 3 16 3 4 3 3" xfId="38395"/>
    <cellStyle name="Note 3 16 3 4 4" xfId="8949"/>
    <cellStyle name="Note 3 16 3 4 4 2" xfId="26384"/>
    <cellStyle name="Note 3 16 3 4 4 3" xfId="40836"/>
    <cellStyle name="Note 3 16 3 4 5" xfId="11369"/>
    <cellStyle name="Note 3 16 3 4 5 2" xfId="28804"/>
    <cellStyle name="Note 3 16 3 4 5 3" xfId="43256"/>
    <cellStyle name="Note 3 16 3 4 6" xfId="15163"/>
    <cellStyle name="Note 3 16 3 4 6 2" xfId="32598"/>
    <cellStyle name="Note 3 16 3 4 6 3" xfId="47050"/>
    <cellStyle name="Note 3 16 3 4 7" xfId="18376"/>
    <cellStyle name="Note 3 16 3 4 8" xfId="20325"/>
    <cellStyle name="Note 3 16 3 5" xfId="4043"/>
    <cellStyle name="Note 3 16 3 5 2" xfId="13661"/>
    <cellStyle name="Note 3 16 3 5 2 2" xfId="31096"/>
    <cellStyle name="Note 3 16 3 5 2 3" xfId="45548"/>
    <cellStyle name="Note 3 16 3 5 3" xfId="16122"/>
    <cellStyle name="Note 3 16 3 5 3 2" xfId="33557"/>
    <cellStyle name="Note 3 16 3 5 3 3" xfId="48009"/>
    <cellStyle name="Note 3 16 3 5 4" xfId="21479"/>
    <cellStyle name="Note 3 16 3 5 5" xfId="35931"/>
    <cellStyle name="Note 3 16 3 6" xfId="6505"/>
    <cellStyle name="Note 3 16 3 6 2" xfId="23940"/>
    <cellStyle name="Note 3 16 3 6 3" xfId="38392"/>
    <cellStyle name="Note 3 16 3 7" xfId="8946"/>
    <cellStyle name="Note 3 16 3 7 2" xfId="26381"/>
    <cellStyle name="Note 3 16 3 7 3" xfId="40833"/>
    <cellStyle name="Note 3 16 3 8" xfId="11366"/>
    <cellStyle name="Note 3 16 3 8 2" xfId="28801"/>
    <cellStyle name="Note 3 16 3 8 3" xfId="43253"/>
    <cellStyle name="Note 3 16 3 9" xfId="18373"/>
    <cellStyle name="Note 3 16 4" xfId="1536"/>
    <cellStyle name="Note 3 16 4 2" xfId="1537"/>
    <cellStyle name="Note 3 16 4 2 2" xfId="4048"/>
    <cellStyle name="Note 3 16 4 2 2 2" xfId="13665"/>
    <cellStyle name="Note 3 16 4 2 2 2 2" xfId="31100"/>
    <cellStyle name="Note 3 16 4 2 2 2 3" xfId="45552"/>
    <cellStyle name="Note 3 16 4 2 2 3" xfId="16126"/>
    <cellStyle name="Note 3 16 4 2 2 3 2" xfId="33561"/>
    <cellStyle name="Note 3 16 4 2 2 3 3" xfId="48013"/>
    <cellStyle name="Note 3 16 4 2 2 4" xfId="21484"/>
    <cellStyle name="Note 3 16 4 2 2 5" xfId="35936"/>
    <cellStyle name="Note 3 16 4 2 3" xfId="6510"/>
    <cellStyle name="Note 3 16 4 2 3 2" xfId="23945"/>
    <cellStyle name="Note 3 16 4 2 3 3" xfId="38397"/>
    <cellStyle name="Note 3 16 4 2 4" xfId="8951"/>
    <cellStyle name="Note 3 16 4 2 4 2" xfId="26386"/>
    <cellStyle name="Note 3 16 4 2 4 3" xfId="40838"/>
    <cellStyle name="Note 3 16 4 2 5" xfId="11371"/>
    <cellStyle name="Note 3 16 4 2 5 2" xfId="28806"/>
    <cellStyle name="Note 3 16 4 2 5 3" xfId="43258"/>
    <cellStyle name="Note 3 16 4 2 6" xfId="18378"/>
    <cellStyle name="Note 3 16 4 3" xfId="1538"/>
    <cellStyle name="Note 3 16 4 3 2" xfId="4049"/>
    <cellStyle name="Note 3 16 4 3 2 2" xfId="13666"/>
    <cellStyle name="Note 3 16 4 3 2 2 2" xfId="31101"/>
    <cellStyle name="Note 3 16 4 3 2 2 3" xfId="45553"/>
    <cellStyle name="Note 3 16 4 3 2 3" xfId="16127"/>
    <cellStyle name="Note 3 16 4 3 2 3 2" xfId="33562"/>
    <cellStyle name="Note 3 16 4 3 2 3 3" xfId="48014"/>
    <cellStyle name="Note 3 16 4 3 2 4" xfId="21485"/>
    <cellStyle name="Note 3 16 4 3 2 5" xfId="35937"/>
    <cellStyle name="Note 3 16 4 3 3" xfId="6511"/>
    <cellStyle name="Note 3 16 4 3 3 2" xfId="23946"/>
    <cellStyle name="Note 3 16 4 3 3 3" xfId="38398"/>
    <cellStyle name="Note 3 16 4 3 4" xfId="8952"/>
    <cellStyle name="Note 3 16 4 3 4 2" xfId="26387"/>
    <cellStyle name="Note 3 16 4 3 4 3" xfId="40839"/>
    <cellStyle name="Note 3 16 4 3 5" xfId="11372"/>
    <cellStyle name="Note 3 16 4 3 5 2" xfId="28807"/>
    <cellStyle name="Note 3 16 4 3 5 3" xfId="43259"/>
    <cellStyle name="Note 3 16 4 3 6" xfId="18379"/>
    <cellStyle name="Note 3 16 4 4" xfId="1539"/>
    <cellStyle name="Note 3 16 4 4 2" xfId="4050"/>
    <cellStyle name="Note 3 16 4 4 2 2" xfId="21486"/>
    <cellStyle name="Note 3 16 4 4 2 3" xfId="35938"/>
    <cellStyle name="Note 3 16 4 4 3" xfId="6512"/>
    <cellStyle name="Note 3 16 4 4 3 2" xfId="23947"/>
    <cellStyle name="Note 3 16 4 4 3 3" xfId="38399"/>
    <cellStyle name="Note 3 16 4 4 4" xfId="8953"/>
    <cellStyle name="Note 3 16 4 4 4 2" xfId="26388"/>
    <cellStyle name="Note 3 16 4 4 4 3" xfId="40840"/>
    <cellStyle name="Note 3 16 4 4 5" xfId="11373"/>
    <cellStyle name="Note 3 16 4 4 5 2" xfId="28808"/>
    <cellStyle name="Note 3 16 4 4 5 3" xfId="43260"/>
    <cellStyle name="Note 3 16 4 4 6" xfId="15164"/>
    <cellStyle name="Note 3 16 4 4 6 2" xfId="32599"/>
    <cellStyle name="Note 3 16 4 4 6 3" xfId="47051"/>
    <cellStyle name="Note 3 16 4 4 7" xfId="18380"/>
    <cellStyle name="Note 3 16 4 4 8" xfId="20326"/>
    <cellStyle name="Note 3 16 4 5" xfId="4047"/>
    <cellStyle name="Note 3 16 4 5 2" xfId="13664"/>
    <cellStyle name="Note 3 16 4 5 2 2" xfId="31099"/>
    <cellStyle name="Note 3 16 4 5 2 3" xfId="45551"/>
    <cellStyle name="Note 3 16 4 5 3" xfId="16125"/>
    <cellStyle name="Note 3 16 4 5 3 2" xfId="33560"/>
    <cellStyle name="Note 3 16 4 5 3 3" xfId="48012"/>
    <cellStyle name="Note 3 16 4 5 4" xfId="21483"/>
    <cellStyle name="Note 3 16 4 5 5" xfId="35935"/>
    <cellStyle name="Note 3 16 4 6" xfId="6509"/>
    <cellStyle name="Note 3 16 4 6 2" xfId="23944"/>
    <cellStyle name="Note 3 16 4 6 3" xfId="38396"/>
    <cellStyle name="Note 3 16 4 7" xfId="8950"/>
    <cellStyle name="Note 3 16 4 7 2" xfId="26385"/>
    <cellStyle name="Note 3 16 4 7 3" xfId="40837"/>
    <cellStyle name="Note 3 16 4 8" xfId="11370"/>
    <cellStyle name="Note 3 16 4 8 2" xfId="28805"/>
    <cellStyle name="Note 3 16 4 8 3" xfId="43257"/>
    <cellStyle name="Note 3 16 4 9" xfId="18377"/>
    <cellStyle name="Note 3 16 5" xfId="1540"/>
    <cellStyle name="Note 3 16 5 2" xfId="1541"/>
    <cellStyle name="Note 3 16 5 2 2" xfId="4052"/>
    <cellStyle name="Note 3 16 5 2 2 2" xfId="13668"/>
    <cellStyle name="Note 3 16 5 2 2 2 2" xfId="31103"/>
    <cellStyle name="Note 3 16 5 2 2 2 3" xfId="45555"/>
    <cellStyle name="Note 3 16 5 2 2 3" xfId="16129"/>
    <cellStyle name="Note 3 16 5 2 2 3 2" xfId="33564"/>
    <cellStyle name="Note 3 16 5 2 2 3 3" xfId="48016"/>
    <cellStyle name="Note 3 16 5 2 2 4" xfId="21488"/>
    <cellStyle name="Note 3 16 5 2 2 5" xfId="35940"/>
    <cellStyle name="Note 3 16 5 2 3" xfId="6514"/>
    <cellStyle name="Note 3 16 5 2 3 2" xfId="23949"/>
    <cellStyle name="Note 3 16 5 2 3 3" xfId="38401"/>
    <cellStyle name="Note 3 16 5 2 4" xfId="8955"/>
    <cellStyle name="Note 3 16 5 2 4 2" xfId="26390"/>
    <cellStyle name="Note 3 16 5 2 4 3" xfId="40842"/>
    <cellStyle name="Note 3 16 5 2 5" xfId="11375"/>
    <cellStyle name="Note 3 16 5 2 5 2" xfId="28810"/>
    <cellStyle name="Note 3 16 5 2 5 3" xfId="43262"/>
    <cellStyle name="Note 3 16 5 2 6" xfId="18382"/>
    <cellStyle name="Note 3 16 5 3" xfId="1542"/>
    <cellStyle name="Note 3 16 5 3 2" xfId="4053"/>
    <cellStyle name="Note 3 16 5 3 2 2" xfId="13669"/>
    <cellStyle name="Note 3 16 5 3 2 2 2" xfId="31104"/>
    <cellStyle name="Note 3 16 5 3 2 2 3" xfId="45556"/>
    <cellStyle name="Note 3 16 5 3 2 3" xfId="16130"/>
    <cellStyle name="Note 3 16 5 3 2 3 2" xfId="33565"/>
    <cellStyle name="Note 3 16 5 3 2 3 3" xfId="48017"/>
    <cellStyle name="Note 3 16 5 3 2 4" xfId="21489"/>
    <cellStyle name="Note 3 16 5 3 2 5" xfId="35941"/>
    <cellStyle name="Note 3 16 5 3 3" xfId="6515"/>
    <cellStyle name="Note 3 16 5 3 3 2" xfId="23950"/>
    <cellStyle name="Note 3 16 5 3 3 3" xfId="38402"/>
    <cellStyle name="Note 3 16 5 3 4" xfId="8956"/>
    <cellStyle name="Note 3 16 5 3 4 2" xfId="26391"/>
    <cellStyle name="Note 3 16 5 3 4 3" xfId="40843"/>
    <cellStyle name="Note 3 16 5 3 5" xfId="11376"/>
    <cellStyle name="Note 3 16 5 3 5 2" xfId="28811"/>
    <cellStyle name="Note 3 16 5 3 5 3" xfId="43263"/>
    <cellStyle name="Note 3 16 5 3 6" xfId="18383"/>
    <cellStyle name="Note 3 16 5 4" xfId="1543"/>
    <cellStyle name="Note 3 16 5 4 2" xfId="4054"/>
    <cellStyle name="Note 3 16 5 4 2 2" xfId="21490"/>
    <cellStyle name="Note 3 16 5 4 2 3" xfId="35942"/>
    <cellStyle name="Note 3 16 5 4 3" xfId="6516"/>
    <cellStyle name="Note 3 16 5 4 3 2" xfId="23951"/>
    <cellStyle name="Note 3 16 5 4 3 3" xfId="38403"/>
    <cellStyle name="Note 3 16 5 4 4" xfId="8957"/>
    <cellStyle name="Note 3 16 5 4 4 2" xfId="26392"/>
    <cellStyle name="Note 3 16 5 4 4 3" xfId="40844"/>
    <cellStyle name="Note 3 16 5 4 5" xfId="11377"/>
    <cellStyle name="Note 3 16 5 4 5 2" xfId="28812"/>
    <cellStyle name="Note 3 16 5 4 5 3" xfId="43264"/>
    <cellStyle name="Note 3 16 5 4 6" xfId="15165"/>
    <cellStyle name="Note 3 16 5 4 6 2" xfId="32600"/>
    <cellStyle name="Note 3 16 5 4 6 3" xfId="47052"/>
    <cellStyle name="Note 3 16 5 4 7" xfId="18384"/>
    <cellStyle name="Note 3 16 5 4 8" xfId="20327"/>
    <cellStyle name="Note 3 16 5 5" xfId="4051"/>
    <cellStyle name="Note 3 16 5 5 2" xfId="13667"/>
    <cellStyle name="Note 3 16 5 5 2 2" xfId="31102"/>
    <cellStyle name="Note 3 16 5 5 2 3" xfId="45554"/>
    <cellStyle name="Note 3 16 5 5 3" xfId="16128"/>
    <cellStyle name="Note 3 16 5 5 3 2" xfId="33563"/>
    <cellStyle name="Note 3 16 5 5 3 3" xfId="48015"/>
    <cellStyle name="Note 3 16 5 5 4" xfId="21487"/>
    <cellStyle name="Note 3 16 5 5 5" xfId="35939"/>
    <cellStyle name="Note 3 16 5 6" xfId="6513"/>
    <cellStyle name="Note 3 16 5 6 2" xfId="23948"/>
    <cellStyle name="Note 3 16 5 6 3" xfId="38400"/>
    <cellStyle name="Note 3 16 5 7" xfId="8954"/>
    <cellStyle name="Note 3 16 5 7 2" xfId="26389"/>
    <cellStyle name="Note 3 16 5 7 3" xfId="40841"/>
    <cellStyle name="Note 3 16 5 8" xfId="11374"/>
    <cellStyle name="Note 3 16 5 8 2" xfId="28809"/>
    <cellStyle name="Note 3 16 5 8 3" xfId="43261"/>
    <cellStyle name="Note 3 16 5 9" xfId="18381"/>
    <cellStyle name="Note 3 16 6" xfId="1544"/>
    <cellStyle name="Note 3 16 6 2" xfId="4055"/>
    <cellStyle name="Note 3 16 6 2 2" xfId="13670"/>
    <cellStyle name="Note 3 16 6 2 2 2" xfId="31105"/>
    <cellStyle name="Note 3 16 6 2 2 3" xfId="45557"/>
    <cellStyle name="Note 3 16 6 2 3" xfId="16131"/>
    <cellStyle name="Note 3 16 6 2 3 2" xfId="33566"/>
    <cellStyle name="Note 3 16 6 2 3 3" xfId="48018"/>
    <cellStyle name="Note 3 16 6 2 4" xfId="21491"/>
    <cellStyle name="Note 3 16 6 2 5" xfId="35943"/>
    <cellStyle name="Note 3 16 6 3" xfId="6517"/>
    <cellStyle name="Note 3 16 6 3 2" xfId="23952"/>
    <cellStyle name="Note 3 16 6 3 3" xfId="38404"/>
    <cellStyle name="Note 3 16 6 4" xfId="8958"/>
    <cellStyle name="Note 3 16 6 4 2" xfId="26393"/>
    <cellStyle name="Note 3 16 6 4 3" xfId="40845"/>
    <cellStyle name="Note 3 16 6 5" xfId="11378"/>
    <cellStyle name="Note 3 16 6 5 2" xfId="28813"/>
    <cellStyle name="Note 3 16 6 5 3" xfId="43265"/>
    <cellStyle name="Note 3 16 6 6" xfId="18385"/>
    <cellStyle name="Note 3 16 7" xfId="1545"/>
    <cellStyle name="Note 3 16 7 2" xfId="4056"/>
    <cellStyle name="Note 3 16 7 2 2" xfId="13671"/>
    <cellStyle name="Note 3 16 7 2 2 2" xfId="31106"/>
    <cellStyle name="Note 3 16 7 2 2 3" xfId="45558"/>
    <cellStyle name="Note 3 16 7 2 3" xfId="16132"/>
    <cellStyle name="Note 3 16 7 2 3 2" xfId="33567"/>
    <cellStyle name="Note 3 16 7 2 3 3" xfId="48019"/>
    <cellStyle name="Note 3 16 7 2 4" xfId="21492"/>
    <cellStyle name="Note 3 16 7 2 5" xfId="35944"/>
    <cellStyle name="Note 3 16 7 3" xfId="6518"/>
    <cellStyle name="Note 3 16 7 3 2" xfId="23953"/>
    <cellStyle name="Note 3 16 7 3 3" xfId="38405"/>
    <cellStyle name="Note 3 16 7 4" xfId="8959"/>
    <cellStyle name="Note 3 16 7 4 2" xfId="26394"/>
    <cellStyle name="Note 3 16 7 4 3" xfId="40846"/>
    <cellStyle name="Note 3 16 7 5" xfId="11379"/>
    <cellStyle name="Note 3 16 7 5 2" xfId="28814"/>
    <cellStyle name="Note 3 16 7 5 3" xfId="43266"/>
    <cellStyle name="Note 3 16 7 6" xfId="18386"/>
    <cellStyle name="Note 3 16 8" xfId="1546"/>
    <cellStyle name="Note 3 16 8 2" xfId="4057"/>
    <cellStyle name="Note 3 16 8 2 2" xfId="21493"/>
    <cellStyle name="Note 3 16 8 2 3" xfId="35945"/>
    <cellStyle name="Note 3 16 8 3" xfId="6519"/>
    <cellStyle name="Note 3 16 8 3 2" xfId="23954"/>
    <cellStyle name="Note 3 16 8 3 3" xfId="38406"/>
    <cellStyle name="Note 3 16 8 4" xfId="8960"/>
    <cellStyle name="Note 3 16 8 4 2" xfId="26395"/>
    <cellStyle name="Note 3 16 8 4 3" xfId="40847"/>
    <cellStyle name="Note 3 16 8 5" xfId="11380"/>
    <cellStyle name="Note 3 16 8 5 2" xfId="28815"/>
    <cellStyle name="Note 3 16 8 5 3" xfId="43267"/>
    <cellStyle name="Note 3 16 8 6" xfId="15166"/>
    <cellStyle name="Note 3 16 8 6 2" xfId="32601"/>
    <cellStyle name="Note 3 16 8 6 3" xfId="47053"/>
    <cellStyle name="Note 3 16 8 7" xfId="18387"/>
    <cellStyle name="Note 3 16 8 8" xfId="20328"/>
    <cellStyle name="Note 3 16 9" xfId="4038"/>
    <cellStyle name="Note 3 16 9 2" xfId="13657"/>
    <cellStyle name="Note 3 16 9 2 2" xfId="31092"/>
    <cellStyle name="Note 3 16 9 2 3" xfId="45544"/>
    <cellStyle name="Note 3 16 9 3" xfId="16118"/>
    <cellStyle name="Note 3 16 9 3 2" xfId="33553"/>
    <cellStyle name="Note 3 16 9 3 3" xfId="48005"/>
    <cellStyle name="Note 3 16 9 4" xfId="21474"/>
    <cellStyle name="Note 3 16 9 5" xfId="35926"/>
    <cellStyle name="Note 3 17" xfId="1547"/>
    <cellStyle name="Note 3 17 10" xfId="6520"/>
    <cellStyle name="Note 3 17 10 2" xfId="23955"/>
    <cellStyle name="Note 3 17 10 3" xfId="38407"/>
    <cellStyle name="Note 3 17 11" xfId="8961"/>
    <cellStyle name="Note 3 17 11 2" xfId="26396"/>
    <cellStyle name="Note 3 17 11 3" xfId="40848"/>
    <cellStyle name="Note 3 17 12" xfId="11381"/>
    <cellStyle name="Note 3 17 12 2" xfId="28816"/>
    <cellStyle name="Note 3 17 12 3" xfId="43268"/>
    <cellStyle name="Note 3 17 13" xfId="18388"/>
    <cellStyle name="Note 3 17 2" xfId="1548"/>
    <cellStyle name="Note 3 17 2 2" xfId="1549"/>
    <cellStyle name="Note 3 17 2 2 2" xfId="4060"/>
    <cellStyle name="Note 3 17 2 2 2 2" xfId="13674"/>
    <cellStyle name="Note 3 17 2 2 2 2 2" xfId="31109"/>
    <cellStyle name="Note 3 17 2 2 2 2 3" xfId="45561"/>
    <cellStyle name="Note 3 17 2 2 2 3" xfId="16135"/>
    <cellStyle name="Note 3 17 2 2 2 3 2" xfId="33570"/>
    <cellStyle name="Note 3 17 2 2 2 3 3" xfId="48022"/>
    <cellStyle name="Note 3 17 2 2 2 4" xfId="21496"/>
    <cellStyle name="Note 3 17 2 2 2 5" xfId="35948"/>
    <cellStyle name="Note 3 17 2 2 3" xfId="6522"/>
    <cellStyle name="Note 3 17 2 2 3 2" xfId="23957"/>
    <cellStyle name="Note 3 17 2 2 3 3" xfId="38409"/>
    <cellStyle name="Note 3 17 2 2 4" xfId="8963"/>
    <cellStyle name="Note 3 17 2 2 4 2" xfId="26398"/>
    <cellStyle name="Note 3 17 2 2 4 3" xfId="40850"/>
    <cellStyle name="Note 3 17 2 2 5" xfId="11383"/>
    <cellStyle name="Note 3 17 2 2 5 2" xfId="28818"/>
    <cellStyle name="Note 3 17 2 2 5 3" xfId="43270"/>
    <cellStyle name="Note 3 17 2 2 6" xfId="18390"/>
    <cellStyle name="Note 3 17 2 3" xfId="1550"/>
    <cellStyle name="Note 3 17 2 3 2" xfId="4061"/>
    <cellStyle name="Note 3 17 2 3 2 2" xfId="13675"/>
    <cellStyle name="Note 3 17 2 3 2 2 2" xfId="31110"/>
    <cellStyle name="Note 3 17 2 3 2 2 3" xfId="45562"/>
    <cellStyle name="Note 3 17 2 3 2 3" xfId="16136"/>
    <cellStyle name="Note 3 17 2 3 2 3 2" xfId="33571"/>
    <cellStyle name="Note 3 17 2 3 2 3 3" xfId="48023"/>
    <cellStyle name="Note 3 17 2 3 2 4" xfId="21497"/>
    <cellStyle name="Note 3 17 2 3 2 5" xfId="35949"/>
    <cellStyle name="Note 3 17 2 3 3" xfId="6523"/>
    <cellStyle name="Note 3 17 2 3 3 2" xfId="23958"/>
    <cellStyle name="Note 3 17 2 3 3 3" xfId="38410"/>
    <cellStyle name="Note 3 17 2 3 4" xfId="8964"/>
    <cellStyle name="Note 3 17 2 3 4 2" xfId="26399"/>
    <cellStyle name="Note 3 17 2 3 4 3" xfId="40851"/>
    <cellStyle name="Note 3 17 2 3 5" xfId="11384"/>
    <cellStyle name="Note 3 17 2 3 5 2" xfId="28819"/>
    <cellStyle name="Note 3 17 2 3 5 3" xfId="43271"/>
    <cellStyle name="Note 3 17 2 3 6" xfId="18391"/>
    <cellStyle name="Note 3 17 2 4" xfId="1551"/>
    <cellStyle name="Note 3 17 2 4 2" xfId="4062"/>
    <cellStyle name="Note 3 17 2 4 2 2" xfId="21498"/>
    <cellStyle name="Note 3 17 2 4 2 3" xfId="35950"/>
    <cellStyle name="Note 3 17 2 4 3" xfId="6524"/>
    <cellStyle name="Note 3 17 2 4 3 2" xfId="23959"/>
    <cellStyle name="Note 3 17 2 4 3 3" xfId="38411"/>
    <cellStyle name="Note 3 17 2 4 4" xfId="8965"/>
    <cellStyle name="Note 3 17 2 4 4 2" xfId="26400"/>
    <cellStyle name="Note 3 17 2 4 4 3" xfId="40852"/>
    <cellStyle name="Note 3 17 2 4 5" xfId="11385"/>
    <cellStyle name="Note 3 17 2 4 5 2" xfId="28820"/>
    <cellStyle name="Note 3 17 2 4 5 3" xfId="43272"/>
    <cellStyle name="Note 3 17 2 4 6" xfId="15167"/>
    <cellStyle name="Note 3 17 2 4 6 2" xfId="32602"/>
    <cellStyle name="Note 3 17 2 4 6 3" xfId="47054"/>
    <cellStyle name="Note 3 17 2 4 7" xfId="18392"/>
    <cellStyle name="Note 3 17 2 4 8" xfId="20329"/>
    <cellStyle name="Note 3 17 2 5" xfId="4059"/>
    <cellStyle name="Note 3 17 2 5 2" xfId="13673"/>
    <cellStyle name="Note 3 17 2 5 2 2" xfId="31108"/>
    <cellStyle name="Note 3 17 2 5 2 3" xfId="45560"/>
    <cellStyle name="Note 3 17 2 5 3" xfId="16134"/>
    <cellStyle name="Note 3 17 2 5 3 2" xfId="33569"/>
    <cellStyle name="Note 3 17 2 5 3 3" xfId="48021"/>
    <cellStyle name="Note 3 17 2 5 4" xfId="21495"/>
    <cellStyle name="Note 3 17 2 5 5" xfId="35947"/>
    <cellStyle name="Note 3 17 2 6" xfId="6521"/>
    <cellStyle name="Note 3 17 2 6 2" xfId="23956"/>
    <cellStyle name="Note 3 17 2 6 3" xfId="38408"/>
    <cellStyle name="Note 3 17 2 7" xfId="8962"/>
    <cellStyle name="Note 3 17 2 7 2" xfId="26397"/>
    <cellStyle name="Note 3 17 2 7 3" xfId="40849"/>
    <cellStyle name="Note 3 17 2 8" xfId="11382"/>
    <cellStyle name="Note 3 17 2 8 2" xfId="28817"/>
    <cellStyle name="Note 3 17 2 8 3" xfId="43269"/>
    <cellStyle name="Note 3 17 2 9" xfId="18389"/>
    <cellStyle name="Note 3 17 3" xfId="1552"/>
    <cellStyle name="Note 3 17 3 2" xfId="1553"/>
    <cellStyle name="Note 3 17 3 2 2" xfId="4064"/>
    <cellStyle name="Note 3 17 3 2 2 2" xfId="13677"/>
    <cellStyle name="Note 3 17 3 2 2 2 2" xfId="31112"/>
    <cellStyle name="Note 3 17 3 2 2 2 3" xfId="45564"/>
    <cellStyle name="Note 3 17 3 2 2 3" xfId="16138"/>
    <cellStyle name="Note 3 17 3 2 2 3 2" xfId="33573"/>
    <cellStyle name="Note 3 17 3 2 2 3 3" xfId="48025"/>
    <cellStyle name="Note 3 17 3 2 2 4" xfId="21500"/>
    <cellStyle name="Note 3 17 3 2 2 5" xfId="35952"/>
    <cellStyle name="Note 3 17 3 2 3" xfId="6526"/>
    <cellStyle name="Note 3 17 3 2 3 2" xfId="23961"/>
    <cellStyle name="Note 3 17 3 2 3 3" xfId="38413"/>
    <cellStyle name="Note 3 17 3 2 4" xfId="8967"/>
    <cellStyle name="Note 3 17 3 2 4 2" xfId="26402"/>
    <cellStyle name="Note 3 17 3 2 4 3" xfId="40854"/>
    <cellStyle name="Note 3 17 3 2 5" xfId="11387"/>
    <cellStyle name="Note 3 17 3 2 5 2" xfId="28822"/>
    <cellStyle name="Note 3 17 3 2 5 3" xfId="43274"/>
    <cellStyle name="Note 3 17 3 2 6" xfId="18394"/>
    <cellStyle name="Note 3 17 3 3" xfId="1554"/>
    <cellStyle name="Note 3 17 3 3 2" xfId="4065"/>
    <cellStyle name="Note 3 17 3 3 2 2" xfId="13678"/>
    <cellStyle name="Note 3 17 3 3 2 2 2" xfId="31113"/>
    <cellStyle name="Note 3 17 3 3 2 2 3" xfId="45565"/>
    <cellStyle name="Note 3 17 3 3 2 3" xfId="16139"/>
    <cellStyle name="Note 3 17 3 3 2 3 2" xfId="33574"/>
    <cellStyle name="Note 3 17 3 3 2 3 3" xfId="48026"/>
    <cellStyle name="Note 3 17 3 3 2 4" xfId="21501"/>
    <cellStyle name="Note 3 17 3 3 2 5" xfId="35953"/>
    <cellStyle name="Note 3 17 3 3 3" xfId="6527"/>
    <cellStyle name="Note 3 17 3 3 3 2" xfId="23962"/>
    <cellStyle name="Note 3 17 3 3 3 3" xfId="38414"/>
    <cellStyle name="Note 3 17 3 3 4" xfId="8968"/>
    <cellStyle name="Note 3 17 3 3 4 2" xfId="26403"/>
    <cellStyle name="Note 3 17 3 3 4 3" xfId="40855"/>
    <cellStyle name="Note 3 17 3 3 5" xfId="11388"/>
    <cellStyle name="Note 3 17 3 3 5 2" xfId="28823"/>
    <cellStyle name="Note 3 17 3 3 5 3" xfId="43275"/>
    <cellStyle name="Note 3 17 3 3 6" xfId="18395"/>
    <cellStyle name="Note 3 17 3 4" xfId="1555"/>
    <cellStyle name="Note 3 17 3 4 2" xfId="4066"/>
    <cellStyle name="Note 3 17 3 4 2 2" xfId="21502"/>
    <cellStyle name="Note 3 17 3 4 2 3" xfId="35954"/>
    <cellStyle name="Note 3 17 3 4 3" xfId="6528"/>
    <cellStyle name="Note 3 17 3 4 3 2" xfId="23963"/>
    <cellStyle name="Note 3 17 3 4 3 3" xfId="38415"/>
    <cellStyle name="Note 3 17 3 4 4" xfId="8969"/>
    <cellStyle name="Note 3 17 3 4 4 2" xfId="26404"/>
    <cellStyle name="Note 3 17 3 4 4 3" xfId="40856"/>
    <cellStyle name="Note 3 17 3 4 5" xfId="11389"/>
    <cellStyle name="Note 3 17 3 4 5 2" xfId="28824"/>
    <cellStyle name="Note 3 17 3 4 5 3" xfId="43276"/>
    <cellStyle name="Note 3 17 3 4 6" xfId="15168"/>
    <cellStyle name="Note 3 17 3 4 6 2" xfId="32603"/>
    <cellStyle name="Note 3 17 3 4 6 3" xfId="47055"/>
    <cellStyle name="Note 3 17 3 4 7" xfId="18396"/>
    <cellStyle name="Note 3 17 3 4 8" xfId="20330"/>
    <cellStyle name="Note 3 17 3 5" xfId="4063"/>
    <cellStyle name="Note 3 17 3 5 2" xfId="13676"/>
    <cellStyle name="Note 3 17 3 5 2 2" xfId="31111"/>
    <cellStyle name="Note 3 17 3 5 2 3" xfId="45563"/>
    <cellStyle name="Note 3 17 3 5 3" xfId="16137"/>
    <cellStyle name="Note 3 17 3 5 3 2" xfId="33572"/>
    <cellStyle name="Note 3 17 3 5 3 3" xfId="48024"/>
    <cellStyle name="Note 3 17 3 5 4" xfId="21499"/>
    <cellStyle name="Note 3 17 3 5 5" xfId="35951"/>
    <cellStyle name="Note 3 17 3 6" xfId="6525"/>
    <cellStyle name="Note 3 17 3 6 2" xfId="23960"/>
    <cellStyle name="Note 3 17 3 6 3" xfId="38412"/>
    <cellStyle name="Note 3 17 3 7" xfId="8966"/>
    <cellStyle name="Note 3 17 3 7 2" xfId="26401"/>
    <cellStyle name="Note 3 17 3 7 3" xfId="40853"/>
    <cellStyle name="Note 3 17 3 8" xfId="11386"/>
    <cellStyle name="Note 3 17 3 8 2" xfId="28821"/>
    <cellStyle name="Note 3 17 3 8 3" xfId="43273"/>
    <cellStyle name="Note 3 17 3 9" xfId="18393"/>
    <cellStyle name="Note 3 17 4" xfId="1556"/>
    <cellStyle name="Note 3 17 4 2" xfId="1557"/>
    <cellStyle name="Note 3 17 4 2 2" xfId="4068"/>
    <cellStyle name="Note 3 17 4 2 2 2" xfId="13680"/>
    <cellStyle name="Note 3 17 4 2 2 2 2" xfId="31115"/>
    <cellStyle name="Note 3 17 4 2 2 2 3" xfId="45567"/>
    <cellStyle name="Note 3 17 4 2 2 3" xfId="16141"/>
    <cellStyle name="Note 3 17 4 2 2 3 2" xfId="33576"/>
    <cellStyle name="Note 3 17 4 2 2 3 3" xfId="48028"/>
    <cellStyle name="Note 3 17 4 2 2 4" xfId="21504"/>
    <cellStyle name="Note 3 17 4 2 2 5" xfId="35956"/>
    <cellStyle name="Note 3 17 4 2 3" xfId="6530"/>
    <cellStyle name="Note 3 17 4 2 3 2" xfId="23965"/>
    <cellStyle name="Note 3 17 4 2 3 3" xfId="38417"/>
    <cellStyle name="Note 3 17 4 2 4" xfId="8971"/>
    <cellStyle name="Note 3 17 4 2 4 2" xfId="26406"/>
    <cellStyle name="Note 3 17 4 2 4 3" xfId="40858"/>
    <cellStyle name="Note 3 17 4 2 5" xfId="11391"/>
    <cellStyle name="Note 3 17 4 2 5 2" xfId="28826"/>
    <cellStyle name="Note 3 17 4 2 5 3" xfId="43278"/>
    <cellStyle name="Note 3 17 4 2 6" xfId="18398"/>
    <cellStyle name="Note 3 17 4 3" xfId="1558"/>
    <cellStyle name="Note 3 17 4 3 2" xfId="4069"/>
    <cellStyle name="Note 3 17 4 3 2 2" xfId="13681"/>
    <cellStyle name="Note 3 17 4 3 2 2 2" xfId="31116"/>
    <cellStyle name="Note 3 17 4 3 2 2 3" xfId="45568"/>
    <cellStyle name="Note 3 17 4 3 2 3" xfId="16142"/>
    <cellStyle name="Note 3 17 4 3 2 3 2" xfId="33577"/>
    <cellStyle name="Note 3 17 4 3 2 3 3" xfId="48029"/>
    <cellStyle name="Note 3 17 4 3 2 4" xfId="21505"/>
    <cellStyle name="Note 3 17 4 3 2 5" xfId="35957"/>
    <cellStyle name="Note 3 17 4 3 3" xfId="6531"/>
    <cellStyle name="Note 3 17 4 3 3 2" xfId="23966"/>
    <cellStyle name="Note 3 17 4 3 3 3" xfId="38418"/>
    <cellStyle name="Note 3 17 4 3 4" xfId="8972"/>
    <cellStyle name="Note 3 17 4 3 4 2" xfId="26407"/>
    <cellStyle name="Note 3 17 4 3 4 3" xfId="40859"/>
    <cellStyle name="Note 3 17 4 3 5" xfId="11392"/>
    <cellStyle name="Note 3 17 4 3 5 2" xfId="28827"/>
    <cellStyle name="Note 3 17 4 3 5 3" xfId="43279"/>
    <cellStyle name="Note 3 17 4 3 6" xfId="18399"/>
    <cellStyle name="Note 3 17 4 4" xfId="1559"/>
    <cellStyle name="Note 3 17 4 4 2" xfId="4070"/>
    <cellStyle name="Note 3 17 4 4 2 2" xfId="21506"/>
    <cellStyle name="Note 3 17 4 4 2 3" xfId="35958"/>
    <cellStyle name="Note 3 17 4 4 3" xfId="6532"/>
    <cellStyle name="Note 3 17 4 4 3 2" xfId="23967"/>
    <cellStyle name="Note 3 17 4 4 3 3" xfId="38419"/>
    <cellStyle name="Note 3 17 4 4 4" xfId="8973"/>
    <cellStyle name="Note 3 17 4 4 4 2" xfId="26408"/>
    <cellStyle name="Note 3 17 4 4 4 3" xfId="40860"/>
    <cellStyle name="Note 3 17 4 4 5" xfId="11393"/>
    <cellStyle name="Note 3 17 4 4 5 2" xfId="28828"/>
    <cellStyle name="Note 3 17 4 4 5 3" xfId="43280"/>
    <cellStyle name="Note 3 17 4 4 6" xfId="15169"/>
    <cellStyle name="Note 3 17 4 4 6 2" xfId="32604"/>
    <cellStyle name="Note 3 17 4 4 6 3" xfId="47056"/>
    <cellStyle name="Note 3 17 4 4 7" xfId="18400"/>
    <cellStyle name="Note 3 17 4 4 8" xfId="20331"/>
    <cellStyle name="Note 3 17 4 5" xfId="4067"/>
    <cellStyle name="Note 3 17 4 5 2" xfId="13679"/>
    <cellStyle name="Note 3 17 4 5 2 2" xfId="31114"/>
    <cellStyle name="Note 3 17 4 5 2 3" xfId="45566"/>
    <cellStyle name="Note 3 17 4 5 3" xfId="16140"/>
    <cellStyle name="Note 3 17 4 5 3 2" xfId="33575"/>
    <cellStyle name="Note 3 17 4 5 3 3" xfId="48027"/>
    <cellStyle name="Note 3 17 4 5 4" xfId="21503"/>
    <cellStyle name="Note 3 17 4 5 5" xfId="35955"/>
    <cellStyle name="Note 3 17 4 6" xfId="6529"/>
    <cellStyle name="Note 3 17 4 6 2" xfId="23964"/>
    <cellStyle name="Note 3 17 4 6 3" xfId="38416"/>
    <cellStyle name="Note 3 17 4 7" xfId="8970"/>
    <cellStyle name="Note 3 17 4 7 2" xfId="26405"/>
    <cellStyle name="Note 3 17 4 7 3" xfId="40857"/>
    <cellStyle name="Note 3 17 4 8" xfId="11390"/>
    <cellStyle name="Note 3 17 4 8 2" xfId="28825"/>
    <cellStyle name="Note 3 17 4 8 3" xfId="43277"/>
    <cellStyle name="Note 3 17 4 9" xfId="18397"/>
    <cellStyle name="Note 3 17 5" xfId="1560"/>
    <cellStyle name="Note 3 17 5 2" xfId="1561"/>
    <cellStyle name="Note 3 17 5 2 2" xfId="4072"/>
    <cellStyle name="Note 3 17 5 2 2 2" xfId="13683"/>
    <cellStyle name="Note 3 17 5 2 2 2 2" xfId="31118"/>
    <cellStyle name="Note 3 17 5 2 2 2 3" xfId="45570"/>
    <cellStyle name="Note 3 17 5 2 2 3" xfId="16144"/>
    <cellStyle name="Note 3 17 5 2 2 3 2" xfId="33579"/>
    <cellStyle name="Note 3 17 5 2 2 3 3" xfId="48031"/>
    <cellStyle name="Note 3 17 5 2 2 4" xfId="21508"/>
    <cellStyle name="Note 3 17 5 2 2 5" xfId="35960"/>
    <cellStyle name="Note 3 17 5 2 3" xfId="6534"/>
    <cellStyle name="Note 3 17 5 2 3 2" xfId="23969"/>
    <cellStyle name="Note 3 17 5 2 3 3" xfId="38421"/>
    <cellStyle name="Note 3 17 5 2 4" xfId="8975"/>
    <cellStyle name="Note 3 17 5 2 4 2" xfId="26410"/>
    <cellStyle name="Note 3 17 5 2 4 3" xfId="40862"/>
    <cellStyle name="Note 3 17 5 2 5" xfId="11395"/>
    <cellStyle name="Note 3 17 5 2 5 2" xfId="28830"/>
    <cellStyle name="Note 3 17 5 2 5 3" xfId="43282"/>
    <cellStyle name="Note 3 17 5 2 6" xfId="18402"/>
    <cellStyle name="Note 3 17 5 3" xfId="1562"/>
    <cellStyle name="Note 3 17 5 3 2" xfId="4073"/>
    <cellStyle name="Note 3 17 5 3 2 2" xfId="13684"/>
    <cellStyle name="Note 3 17 5 3 2 2 2" xfId="31119"/>
    <cellStyle name="Note 3 17 5 3 2 2 3" xfId="45571"/>
    <cellStyle name="Note 3 17 5 3 2 3" xfId="16145"/>
    <cellStyle name="Note 3 17 5 3 2 3 2" xfId="33580"/>
    <cellStyle name="Note 3 17 5 3 2 3 3" xfId="48032"/>
    <cellStyle name="Note 3 17 5 3 2 4" xfId="21509"/>
    <cellStyle name="Note 3 17 5 3 2 5" xfId="35961"/>
    <cellStyle name="Note 3 17 5 3 3" xfId="6535"/>
    <cellStyle name="Note 3 17 5 3 3 2" xfId="23970"/>
    <cellStyle name="Note 3 17 5 3 3 3" xfId="38422"/>
    <cellStyle name="Note 3 17 5 3 4" xfId="8976"/>
    <cellStyle name="Note 3 17 5 3 4 2" xfId="26411"/>
    <cellStyle name="Note 3 17 5 3 4 3" xfId="40863"/>
    <cellStyle name="Note 3 17 5 3 5" xfId="11396"/>
    <cellStyle name="Note 3 17 5 3 5 2" xfId="28831"/>
    <cellStyle name="Note 3 17 5 3 5 3" xfId="43283"/>
    <cellStyle name="Note 3 17 5 3 6" xfId="18403"/>
    <cellStyle name="Note 3 17 5 4" xfId="1563"/>
    <cellStyle name="Note 3 17 5 4 2" xfId="4074"/>
    <cellStyle name="Note 3 17 5 4 2 2" xfId="21510"/>
    <cellStyle name="Note 3 17 5 4 2 3" xfId="35962"/>
    <cellStyle name="Note 3 17 5 4 3" xfId="6536"/>
    <cellStyle name="Note 3 17 5 4 3 2" xfId="23971"/>
    <cellStyle name="Note 3 17 5 4 3 3" xfId="38423"/>
    <cellStyle name="Note 3 17 5 4 4" xfId="8977"/>
    <cellStyle name="Note 3 17 5 4 4 2" xfId="26412"/>
    <cellStyle name="Note 3 17 5 4 4 3" xfId="40864"/>
    <cellStyle name="Note 3 17 5 4 5" xfId="11397"/>
    <cellStyle name="Note 3 17 5 4 5 2" xfId="28832"/>
    <cellStyle name="Note 3 17 5 4 5 3" xfId="43284"/>
    <cellStyle name="Note 3 17 5 4 6" xfId="15170"/>
    <cellStyle name="Note 3 17 5 4 6 2" xfId="32605"/>
    <cellStyle name="Note 3 17 5 4 6 3" xfId="47057"/>
    <cellStyle name="Note 3 17 5 4 7" xfId="18404"/>
    <cellStyle name="Note 3 17 5 4 8" xfId="20332"/>
    <cellStyle name="Note 3 17 5 5" xfId="4071"/>
    <cellStyle name="Note 3 17 5 5 2" xfId="13682"/>
    <cellStyle name="Note 3 17 5 5 2 2" xfId="31117"/>
    <cellStyle name="Note 3 17 5 5 2 3" xfId="45569"/>
    <cellStyle name="Note 3 17 5 5 3" xfId="16143"/>
    <cellStyle name="Note 3 17 5 5 3 2" xfId="33578"/>
    <cellStyle name="Note 3 17 5 5 3 3" xfId="48030"/>
    <cellStyle name="Note 3 17 5 5 4" xfId="21507"/>
    <cellStyle name="Note 3 17 5 5 5" xfId="35959"/>
    <cellStyle name="Note 3 17 5 6" xfId="6533"/>
    <cellStyle name="Note 3 17 5 6 2" xfId="23968"/>
    <cellStyle name="Note 3 17 5 6 3" xfId="38420"/>
    <cellStyle name="Note 3 17 5 7" xfId="8974"/>
    <cellStyle name="Note 3 17 5 7 2" xfId="26409"/>
    <cellStyle name="Note 3 17 5 7 3" xfId="40861"/>
    <cellStyle name="Note 3 17 5 8" xfId="11394"/>
    <cellStyle name="Note 3 17 5 8 2" xfId="28829"/>
    <cellStyle name="Note 3 17 5 8 3" xfId="43281"/>
    <cellStyle name="Note 3 17 5 9" xfId="18401"/>
    <cellStyle name="Note 3 17 6" xfId="1564"/>
    <cellStyle name="Note 3 17 6 2" xfId="4075"/>
    <cellStyle name="Note 3 17 6 2 2" xfId="13685"/>
    <cellStyle name="Note 3 17 6 2 2 2" xfId="31120"/>
    <cellStyle name="Note 3 17 6 2 2 3" xfId="45572"/>
    <cellStyle name="Note 3 17 6 2 3" xfId="16146"/>
    <cellStyle name="Note 3 17 6 2 3 2" xfId="33581"/>
    <cellStyle name="Note 3 17 6 2 3 3" xfId="48033"/>
    <cellStyle name="Note 3 17 6 2 4" xfId="21511"/>
    <cellStyle name="Note 3 17 6 2 5" xfId="35963"/>
    <cellStyle name="Note 3 17 6 3" xfId="6537"/>
    <cellStyle name="Note 3 17 6 3 2" xfId="23972"/>
    <cellStyle name="Note 3 17 6 3 3" xfId="38424"/>
    <cellStyle name="Note 3 17 6 4" xfId="8978"/>
    <cellStyle name="Note 3 17 6 4 2" xfId="26413"/>
    <cellStyle name="Note 3 17 6 4 3" xfId="40865"/>
    <cellStyle name="Note 3 17 6 5" xfId="11398"/>
    <cellStyle name="Note 3 17 6 5 2" xfId="28833"/>
    <cellStyle name="Note 3 17 6 5 3" xfId="43285"/>
    <cellStyle name="Note 3 17 6 6" xfId="18405"/>
    <cellStyle name="Note 3 17 7" xfId="1565"/>
    <cellStyle name="Note 3 17 7 2" xfId="4076"/>
    <cellStyle name="Note 3 17 7 2 2" xfId="13686"/>
    <cellStyle name="Note 3 17 7 2 2 2" xfId="31121"/>
    <cellStyle name="Note 3 17 7 2 2 3" xfId="45573"/>
    <cellStyle name="Note 3 17 7 2 3" xfId="16147"/>
    <cellStyle name="Note 3 17 7 2 3 2" xfId="33582"/>
    <cellStyle name="Note 3 17 7 2 3 3" xfId="48034"/>
    <cellStyle name="Note 3 17 7 2 4" xfId="21512"/>
    <cellStyle name="Note 3 17 7 2 5" xfId="35964"/>
    <cellStyle name="Note 3 17 7 3" xfId="6538"/>
    <cellStyle name="Note 3 17 7 3 2" xfId="23973"/>
    <cellStyle name="Note 3 17 7 3 3" xfId="38425"/>
    <cellStyle name="Note 3 17 7 4" xfId="8979"/>
    <cellStyle name="Note 3 17 7 4 2" xfId="26414"/>
    <cellStyle name="Note 3 17 7 4 3" xfId="40866"/>
    <cellStyle name="Note 3 17 7 5" xfId="11399"/>
    <cellStyle name="Note 3 17 7 5 2" xfId="28834"/>
    <cellStyle name="Note 3 17 7 5 3" xfId="43286"/>
    <cellStyle name="Note 3 17 7 6" xfId="18406"/>
    <cellStyle name="Note 3 17 8" xfId="1566"/>
    <cellStyle name="Note 3 17 8 2" xfId="4077"/>
    <cellStyle name="Note 3 17 8 2 2" xfId="21513"/>
    <cellStyle name="Note 3 17 8 2 3" xfId="35965"/>
    <cellStyle name="Note 3 17 8 3" xfId="6539"/>
    <cellStyle name="Note 3 17 8 3 2" xfId="23974"/>
    <cellStyle name="Note 3 17 8 3 3" xfId="38426"/>
    <cellStyle name="Note 3 17 8 4" xfId="8980"/>
    <cellStyle name="Note 3 17 8 4 2" xfId="26415"/>
    <cellStyle name="Note 3 17 8 4 3" xfId="40867"/>
    <cellStyle name="Note 3 17 8 5" xfId="11400"/>
    <cellStyle name="Note 3 17 8 5 2" xfId="28835"/>
    <cellStyle name="Note 3 17 8 5 3" xfId="43287"/>
    <cellStyle name="Note 3 17 8 6" xfId="15171"/>
    <cellStyle name="Note 3 17 8 6 2" xfId="32606"/>
    <cellStyle name="Note 3 17 8 6 3" xfId="47058"/>
    <cellStyle name="Note 3 17 8 7" xfId="18407"/>
    <cellStyle name="Note 3 17 8 8" xfId="20333"/>
    <cellStyle name="Note 3 17 9" xfId="4058"/>
    <cellStyle name="Note 3 17 9 2" xfId="13672"/>
    <cellStyle name="Note 3 17 9 2 2" xfId="31107"/>
    <cellStyle name="Note 3 17 9 2 3" xfId="45559"/>
    <cellStyle name="Note 3 17 9 3" xfId="16133"/>
    <cellStyle name="Note 3 17 9 3 2" xfId="33568"/>
    <cellStyle name="Note 3 17 9 3 3" xfId="48020"/>
    <cellStyle name="Note 3 17 9 4" xfId="21494"/>
    <cellStyle name="Note 3 17 9 5" xfId="35946"/>
    <cellStyle name="Note 3 18" xfId="1567"/>
    <cellStyle name="Note 3 18 10" xfId="6540"/>
    <cellStyle name="Note 3 18 10 2" xfId="23975"/>
    <cellStyle name="Note 3 18 10 3" xfId="38427"/>
    <cellStyle name="Note 3 18 11" xfId="8981"/>
    <cellStyle name="Note 3 18 11 2" xfId="26416"/>
    <cellStyle name="Note 3 18 11 3" xfId="40868"/>
    <cellStyle name="Note 3 18 12" xfId="11401"/>
    <cellStyle name="Note 3 18 12 2" xfId="28836"/>
    <cellStyle name="Note 3 18 12 3" xfId="43288"/>
    <cellStyle name="Note 3 18 13" xfId="18408"/>
    <cellStyle name="Note 3 18 2" xfId="1568"/>
    <cellStyle name="Note 3 18 2 2" xfId="1569"/>
    <cellStyle name="Note 3 18 2 2 2" xfId="4080"/>
    <cellStyle name="Note 3 18 2 2 2 2" xfId="13689"/>
    <cellStyle name="Note 3 18 2 2 2 2 2" xfId="31124"/>
    <cellStyle name="Note 3 18 2 2 2 2 3" xfId="45576"/>
    <cellStyle name="Note 3 18 2 2 2 3" xfId="16150"/>
    <cellStyle name="Note 3 18 2 2 2 3 2" xfId="33585"/>
    <cellStyle name="Note 3 18 2 2 2 3 3" xfId="48037"/>
    <cellStyle name="Note 3 18 2 2 2 4" xfId="21516"/>
    <cellStyle name="Note 3 18 2 2 2 5" xfId="35968"/>
    <cellStyle name="Note 3 18 2 2 3" xfId="6542"/>
    <cellStyle name="Note 3 18 2 2 3 2" xfId="23977"/>
    <cellStyle name="Note 3 18 2 2 3 3" xfId="38429"/>
    <cellStyle name="Note 3 18 2 2 4" xfId="8983"/>
    <cellStyle name="Note 3 18 2 2 4 2" xfId="26418"/>
    <cellStyle name="Note 3 18 2 2 4 3" xfId="40870"/>
    <cellStyle name="Note 3 18 2 2 5" xfId="11403"/>
    <cellStyle name="Note 3 18 2 2 5 2" xfId="28838"/>
    <cellStyle name="Note 3 18 2 2 5 3" xfId="43290"/>
    <cellStyle name="Note 3 18 2 2 6" xfId="18410"/>
    <cellStyle name="Note 3 18 2 3" xfId="1570"/>
    <cellStyle name="Note 3 18 2 3 2" xfId="4081"/>
    <cellStyle name="Note 3 18 2 3 2 2" xfId="13690"/>
    <cellStyle name="Note 3 18 2 3 2 2 2" xfId="31125"/>
    <cellStyle name="Note 3 18 2 3 2 2 3" xfId="45577"/>
    <cellStyle name="Note 3 18 2 3 2 3" xfId="16151"/>
    <cellStyle name="Note 3 18 2 3 2 3 2" xfId="33586"/>
    <cellStyle name="Note 3 18 2 3 2 3 3" xfId="48038"/>
    <cellStyle name="Note 3 18 2 3 2 4" xfId="21517"/>
    <cellStyle name="Note 3 18 2 3 2 5" xfId="35969"/>
    <cellStyle name="Note 3 18 2 3 3" xfId="6543"/>
    <cellStyle name="Note 3 18 2 3 3 2" xfId="23978"/>
    <cellStyle name="Note 3 18 2 3 3 3" xfId="38430"/>
    <cellStyle name="Note 3 18 2 3 4" xfId="8984"/>
    <cellStyle name="Note 3 18 2 3 4 2" xfId="26419"/>
    <cellStyle name="Note 3 18 2 3 4 3" xfId="40871"/>
    <cellStyle name="Note 3 18 2 3 5" xfId="11404"/>
    <cellStyle name="Note 3 18 2 3 5 2" xfId="28839"/>
    <cellStyle name="Note 3 18 2 3 5 3" xfId="43291"/>
    <cellStyle name="Note 3 18 2 3 6" xfId="18411"/>
    <cellStyle name="Note 3 18 2 4" xfId="1571"/>
    <cellStyle name="Note 3 18 2 4 2" xfId="4082"/>
    <cellStyle name="Note 3 18 2 4 2 2" xfId="21518"/>
    <cellStyle name="Note 3 18 2 4 2 3" xfId="35970"/>
    <cellStyle name="Note 3 18 2 4 3" xfId="6544"/>
    <cellStyle name="Note 3 18 2 4 3 2" xfId="23979"/>
    <cellStyle name="Note 3 18 2 4 3 3" xfId="38431"/>
    <cellStyle name="Note 3 18 2 4 4" xfId="8985"/>
    <cellStyle name="Note 3 18 2 4 4 2" xfId="26420"/>
    <cellStyle name="Note 3 18 2 4 4 3" xfId="40872"/>
    <cellStyle name="Note 3 18 2 4 5" xfId="11405"/>
    <cellStyle name="Note 3 18 2 4 5 2" xfId="28840"/>
    <cellStyle name="Note 3 18 2 4 5 3" xfId="43292"/>
    <cellStyle name="Note 3 18 2 4 6" xfId="15172"/>
    <cellStyle name="Note 3 18 2 4 6 2" xfId="32607"/>
    <cellStyle name="Note 3 18 2 4 6 3" xfId="47059"/>
    <cellStyle name="Note 3 18 2 4 7" xfId="18412"/>
    <cellStyle name="Note 3 18 2 4 8" xfId="20334"/>
    <cellStyle name="Note 3 18 2 5" xfId="4079"/>
    <cellStyle name="Note 3 18 2 5 2" xfId="13688"/>
    <cellStyle name="Note 3 18 2 5 2 2" xfId="31123"/>
    <cellStyle name="Note 3 18 2 5 2 3" xfId="45575"/>
    <cellStyle name="Note 3 18 2 5 3" xfId="16149"/>
    <cellStyle name="Note 3 18 2 5 3 2" xfId="33584"/>
    <cellStyle name="Note 3 18 2 5 3 3" xfId="48036"/>
    <cellStyle name="Note 3 18 2 5 4" xfId="21515"/>
    <cellStyle name="Note 3 18 2 5 5" xfId="35967"/>
    <cellStyle name="Note 3 18 2 6" xfId="6541"/>
    <cellStyle name="Note 3 18 2 6 2" xfId="23976"/>
    <cellStyle name="Note 3 18 2 6 3" xfId="38428"/>
    <cellStyle name="Note 3 18 2 7" xfId="8982"/>
    <cellStyle name="Note 3 18 2 7 2" xfId="26417"/>
    <cellStyle name="Note 3 18 2 7 3" xfId="40869"/>
    <cellStyle name="Note 3 18 2 8" xfId="11402"/>
    <cellStyle name="Note 3 18 2 8 2" xfId="28837"/>
    <cellStyle name="Note 3 18 2 8 3" xfId="43289"/>
    <cellStyle name="Note 3 18 2 9" xfId="18409"/>
    <cellStyle name="Note 3 18 3" xfId="1572"/>
    <cellStyle name="Note 3 18 3 2" xfId="1573"/>
    <cellStyle name="Note 3 18 3 2 2" xfId="4084"/>
    <cellStyle name="Note 3 18 3 2 2 2" xfId="13692"/>
    <cellStyle name="Note 3 18 3 2 2 2 2" xfId="31127"/>
    <cellStyle name="Note 3 18 3 2 2 2 3" xfId="45579"/>
    <cellStyle name="Note 3 18 3 2 2 3" xfId="16153"/>
    <cellStyle name="Note 3 18 3 2 2 3 2" xfId="33588"/>
    <cellStyle name="Note 3 18 3 2 2 3 3" xfId="48040"/>
    <cellStyle name="Note 3 18 3 2 2 4" xfId="21520"/>
    <cellStyle name="Note 3 18 3 2 2 5" xfId="35972"/>
    <cellStyle name="Note 3 18 3 2 3" xfId="6546"/>
    <cellStyle name="Note 3 18 3 2 3 2" xfId="23981"/>
    <cellStyle name="Note 3 18 3 2 3 3" xfId="38433"/>
    <cellStyle name="Note 3 18 3 2 4" xfId="8987"/>
    <cellStyle name="Note 3 18 3 2 4 2" xfId="26422"/>
    <cellStyle name="Note 3 18 3 2 4 3" xfId="40874"/>
    <cellStyle name="Note 3 18 3 2 5" xfId="11407"/>
    <cellStyle name="Note 3 18 3 2 5 2" xfId="28842"/>
    <cellStyle name="Note 3 18 3 2 5 3" xfId="43294"/>
    <cellStyle name="Note 3 18 3 2 6" xfId="18414"/>
    <cellStyle name="Note 3 18 3 3" xfId="1574"/>
    <cellStyle name="Note 3 18 3 3 2" xfId="4085"/>
    <cellStyle name="Note 3 18 3 3 2 2" xfId="13693"/>
    <cellStyle name="Note 3 18 3 3 2 2 2" xfId="31128"/>
    <cellStyle name="Note 3 18 3 3 2 2 3" xfId="45580"/>
    <cellStyle name="Note 3 18 3 3 2 3" xfId="16154"/>
    <cellStyle name="Note 3 18 3 3 2 3 2" xfId="33589"/>
    <cellStyle name="Note 3 18 3 3 2 3 3" xfId="48041"/>
    <cellStyle name="Note 3 18 3 3 2 4" xfId="21521"/>
    <cellStyle name="Note 3 18 3 3 2 5" xfId="35973"/>
    <cellStyle name="Note 3 18 3 3 3" xfId="6547"/>
    <cellStyle name="Note 3 18 3 3 3 2" xfId="23982"/>
    <cellStyle name="Note 3 18 3 3 3 3" xfId="38434"/>
    <cellStyle name="Note 3 18 3 3 4" xfId="8988"/>
    <cellStyle name="Note 3 18 3 3 4 2" xfId="26423"/>
    <cellStyle name="Note 3 18 3 3 4 3" xfId="40875"/>
    <cellStyle name="Note 3 18 3 3 5" xfId="11408"/>
    <cellStyle name="Note 3 18 3 3 5 2" xfId="28843"/>
    <cellStyle name="Note 3 18 3 3 5 3" xfId="43295"/>
    <cellStyle name="Note 3 18 3 3 6" xfId="18415"/>
    <cellStyle name="Note 3 18 3 4" xfId="1575"/>
    <cellStyle name="Note 3 18 3 4 2" xfId="4086"/>
    <cellStyle name="Note 3 18 3 4 2 2" xfId="21522"/>
    <cellStyle name="Note 3 18 3 4 2 3" xfId="35974"/>
    <cellStyle name="Note 3 18 3 4 3" xfId="6548"/>
    <cellStyle name="Note 3 18 3 4 3 2" xfId="23983"/>
    <cellStyle name="Note 3 18 3 4 3 3" xfId="38435"/>
    <cellStyle name="Note 3 18 3 4 4" xfId="8989"/>
    <cellStyle name="Note 3 18 3 4 4 2" xfId="26424"/>
    <cellStyle name="Note 3 18 3 4 4 3" xfId="40876"/>
    <cellStyle name="Note 3 18 3 4 5" xfId="11409"/>
    <cellStyle name="Note 3 18 3 4 5 2" xfId="28844"/>
    <cellStyle name="Note 3 18 3 4 5 3" xfId="43296"/>
    <cellStyle name="Note 3 18 3 4 6" xfId="15173"/>
    <cellStyle name="Note 3 18 3 4 6 2" xfId="32608"/>
    <cellStyle name="Note 3 18 3 4 6 3" xfId="47060"/>
    <cellStyle name="Note 3 18 3 4 7" xfId="18416"/>
    <cellStyle name="Note 3 18 3 4 8" xfId="20335"/>
    <cellStyle name="Note 3 18 3 5" xfId="4083"/>
    <cellStyle name="Note 3 18 3 5 2" xfId="13691"/>
    <cellStyle name="Note 3 18 3 5 2 2" xfId="31126"/>
    <cellStyle name="Note 3 18 3 5 2 3" xfId="45578"/>
    <cellStyle name="Note 3 18 3 5 3" xfId="16152"/>
    <cellStyle name="Note 3 18 3 5 3 2" xfId="33587"/>
    <cellStyle name="Note 3 18 3 5 3 3" xfId="48039"/>
    <cellStyle name="Note 3 18 3 5 4" xfId="21519"/>
    <cellStyle name="Note 3 18 3 5 5" xfId="35971"/>
    <cellStyle name="Note 3 18 3 6" xfId="6545"/>
    <cellStyle name="Note 3 18 3 6 2" xfId="23980"/>
    <cellStyle name="Note 3 18 3 6 3" xfId="38432"/>
    <cellStyle name="Note 3 18 3 7" xfId="8986"/>
    <cellStyle name="Note 3 18 3 7 2" xfId="26421"/>
    <cellStyle name="Note 3 18 3 7 3" xfId="40873"/>
    <cellStyle name="Note 3 18 3 8" xfId="11406"/>
    <cellStyle name="Note 3 18 3 8 2" xfId="28841"/>
    <cellStyle name="Note 3 18 3 8 3" xfId="43293"/>
    <cellStyle name="Note 3 18 3 9" xfId="18413"/>
    <cellStyle name="Note 3 18 4" xfId="1576"/>
    <cellStyle name="Note 3 18 4 2" xfId="1577"/>
    <cellStyle name="Note 3 18 4 2 2" xfId="4088"/>
    <cellStyle name="Note 3 18 4 2 2 2" xfId="13695"/>
    <cellStyle name="Note 3 18 4 2 2 2 2" xfId="31130"/>
    <cellStyle name="Note 3 18 4 2 2 2 3" xfId="45582"/>
    <cellStyle name="Note 3 18 4 2 2 3" xfId="16156"/>
    <cellStyle name="Note 3 18 4 2 2 3 2" xfId="33591"/>
    <cellStyle name="Note 3 18 4 2 2 3 3" xfId="48043"/>
    <cellStyle name="Note 3 18 4 2 2 4" xfId="21524"/>
    <cellStyle name="Note 3 18 4 2 2 5" xfId="35976"/>
    <cellStyle name="Note 3 18 4 2 3" xfId="6550"/>
    <cellStyle name="Note 3 18 4 2 3 2" xfId="23985"/>
    <cellStyle name="Note 3 18 4 2 3 3" xfId="38437"/>
    <cellStyle name="Note 3 18 4 2 4" xfId="8991"/>
    <cellStyle name="Note 3 18 4 2 4 2" xfId="26426"/>
    <cellStyle name="Note 3 18 4 2 4 3" xfId="40878"/>
    <cellStyle name="Note 3 18 4 2 5" xfId="11411"/>
    <cellStyle name="Note 3 18 4 2 5 2" xfId="28846"/>
    <cellStyle name="Note 3 18 4 2 5 3" xfId="43298"/>
    <cellStyle name="Note 3 18 4 2 6" xfId="18418"/>
    <cellStyle name="Note 3 18 4 3" xfId="1578"/>
    <cellStyle name="Note 3 18 4 3 2" xfId="4089"/>
    <cellStyle name="Note 3 18 4 3 2 2" xfId="13696"/>
    <cellStyle name="Note 3 18 4 3 2 2 2" xfId="31131"/>
    <cellStyle name="Note 3 18 4 3 2 2 3" xfId="45583"/>
    <cellStyle name="Note 3 18 4 3 2 3" xfId="16157"/>
    <cellStyle name="Note 3 18 4 3 2 3 2" xfId="33592"/>
    <cellStyle name="Note 3 18 4 3 2 3 3" xfId="48044"/>
    <cellStyle name="Note 3 18 4 3 2 4" xfId="21525"/>
    <cellStyle name="Note 3 18 4 3 2 5" xfId="35977"/>
    <cellStyle name="Note 3 18 4 3 3" xfId="6551"/>
    <cellStyle name="Note 3 18 4 3 3 2" xfId="23986"/>
    <cellStyle name="Note 3 18 4 3 3 3" xfId="38438"/>
    <cellStyle name="Note 3 18 4 3 4" xfId="8992"/>
    <cellStyle name="Note 3 18 4 3 4 2" xfId="26427"/>
    <cellStyle name="Note 3 18 4 3 4 3" xfId="40879"/>
    <cellStyle name="Note 3 18 4 3 5" xfId="11412"/>
    <cellStyle name="Note 3 18 4 3 5 2" xfId="28847"/>
    <cellStyle name="Note 3 18 4 3 5 3" xfId="43299"/>
    <cellStyle name="Note 3 18 4 3 6" xfId="18419"/>
    <cellStyle name="Note 3 18 4 4" xfId="1579"/>
    <cellStyle name="Note 3 18 4 4 2" xfId="4090"/>
    <cellStyle name="Note 3 18 4 4 2 2" xfId="21526"/>
    <cellStyle name="Note 3 18 4 4 2 3" xfId="35978"/>
    <cellStyle name="Note 3 18 4 4 3" xfId="6552"/>
    <cellStyle name="Note 3 18 4 4 3 2" xfId="23987"/>
    <cellStyle name="Note 3 18 4 4 3 3" xfId="38439"/>
    <cellStyle name="Note 3 18 4 4 4" xfId="8993"/>
    <cellStyle name="Note 3 18 4 4 4 2" xfId="26428"/>
    <cellStyle name="Note 3 18 4 4 4 3" xfId="40880"/>
    <cellStyle name="Note 3 18 4 4 5" xfId="11413"/>
    <cellStyle name="Note 3 18 4 4 5 2" xfId="28848"/>
    <cellStyle name="Note 3 18 4 4 5 3" xfId="43300"/>
    <cellStyle name="Note 3 18 4 4 6" xfId="15174"/>
    <cellStyle name="Note 3 18 4 4 6 2" xfId="32609"/>
    <cellStyle name="Note 3 18 4 4 6 3" xfId="47061"/>
    <cellStyle name="Note 3 18 4 4 7" xfId="18420"/>
    <cellStyle name="Note 3 18 4 4 8" xfId="20336"/>
    <cellStyle name="Note 3 18 4 5" xfId="4087"/>
    <cellStyle name="Note 3 18 4 5 2" xfId="13694"/>
    <cellStyle name="Note 3 18 4 5 2 2" xfId="31129"/>
    <cellStyle name="Note 3 18 4 5 2 3" xfId="45581"/>
    <cellStyle name="Note 3 18 4 5 3" xfId="16155"/>
    <cellStyle name="Note 3 18 4 5 3 2" xfId="33590"/>
    <cellStyle name="Note 3 18 4 5 3 3" xfId="48042"/>
    <cellStyle name="Note 3 18 4 5 4" xfId="21523"/>
    <cellStyle name="Note 3 18 4 5 5" xfId="35975"/>
    <cellStyle name="Note 3 18 4 6" xfId="6549"/>
    <cellStyle name="Note 3 18 4 6 2" xfId="23984"/>
    <cellStyle name="Note 3 18 4 6 3" xfId="38436"/>
    <cellStyle name="Note 3 18 4 7" xfId="8990"/>
    <cellStyle name="Note 3 18 4 7 2" xfId="26425"/>
    <cellStyle name="Note 3 18 4 7 3" xfId="40877"/>
    <cellStyle name="Note 3 18 4 8" xfId="11410"/>
    <cellStyle name="Note 3 18 4 8 2" xfId="28845"/>
    <cellStyle name="Note 3 18 4 8 3" xfId="43297"/>
    <cellStyle name="Note 3 18 4 9" xfId="18417"/>
    <cellStyle name="Note 3 18 5" xfId="1580"/>
    <cellStyle name="Note 3 18 5 2" xfId="1581"/>
    <cellStyle name="Note 3 18 5 2 2" xfId="4092"/>
    <cellStyle name="Note 3 18 5 2 2 2" xfId="13698"/>
    <cellStyle name="Note 3 18 5 2 2 2 2" xfId="31133"/>
    <cellStyle name="Note 3 18 5 2 2 2 3" xfId="45585"/>
    <cellStyle name="Note 3 18 5 2 2 3" xfId="16159"/>
    <cellStyle name="Note 3 18 5 2 2 3 2" xfId="33594"/>
    <cellStyle name="Note 3 18 5 2 2 3 3" xfId="48046"/>
    <cellStyle name="Note 3 18 5 2 2 4" xfId="21528"/>
    <cellStyle name="Note 3 18 5 2 2 5" xfId="35980"/>
    <cellStyle name="Note 3 18 5 2 3" xfId="6554"/>
    <cellStyle name="Note 3 18 5 2 3 2" xfId="23989"/>
    <cellStyle name="Note 3 18 5 2 3 3" xfId="38441"/>
    <cellStyle name="Note 3 18 5 2 4" xfId="8995"/>
    <cellStyle name="Note 3 18 5 2 4 2" xfId="26430"/>
    <cellStyle name="Note 3 18 5 2 4 3" xfId="40882"/>
    <cellStyle name="Note 3 18 5 2 5" xfId="11415"/>
    <cellStyle name="Note 3 18 5 2 5 2" xfId="28850"/>
    <cellStyle name="Note 3 18 5 2 5 3" xfId="43302"/>
    <cellStyle name="Note 3 18 5 2 6" xfId="18422"/>
    <cellStyle name="Note 3 18 5 3" xfId="1582"/>
    <cellStyle name="Note 3 18 5 3 2" xfId="4093"/>
    <cellStyle name="Note 3 18 5 3 2 2" xfId="13699"/>
    <cellStyle name="Note 3 18 5 3 2 2 2" xfId="31134"/>
    <cellStyle name="Note 3 18 5 3 2 2 3" xfId="45586"/>
    <cellStyle name="Note 3 18 5 3 2 3" xfId="16160"/>
    <cellStyle name="Note 3 18 5 3 2 3 2" xfId="33595"/>
    <cellStyle name="Note 3 18 5 3 2 3 3" xfId="48047"/>
    <cellStyle name="Note 3 18 5 3 2 4" xfId="21529"/>
    <cellStyle name="Note 3 18 5 3 2 5" xfId="35981"/>
    <cellStyle name="Note 3 18 5 3 3" xfId="6555"/>
    <cellStyle name="Note 3 18 5 3 3 2" xfId="23990"/>
    <cellStyle name="Note 3 18 5 3 3 3" xfId="38442"/>
    <cellStyle name="Note 3 18 5 3 4" xfId="8996"/>
    <cellStyle name="Note 3 18 5 3 4 2" xfId="26431"/>
    <cellStyle name="Note 3 18 5 3 4 3" xfId="40883"/>
    <cellStyle name="Note 3 18 5 3 5" xfId="11416"/>
    <cellStyle name="Note 3 18 5 3 5 2" xfId="28851"/>
    <cellStyle name="Note 3 18 5 3 5 3" xfId="43303"/>
    <cellStyle name="Note 3 18 5 3 6" xfId="18423"/>
    <cellStyle name="Note 3 18 5 4" xfId="1583"/>
    <cellStyle name="Note 3 18 5 4 2" xfId="4094"/>
    <cellStyle name="Note 3 18 5 4 2 2" xfId="21530"/>
    <cellStyle name="Note 3 18 5 4 2 3" xfId="35982"/>
    <cellStyle name="Note 3 18 5 4 3" xfId="6556"/>
    <cellStyle name="Note 3 18 5 4 3 2" xfId="23991"/>
    <cellStyle name="Note 3 18 5 4 3 3" xfId="38443"/>
    <cellStyle name="Note 3 18 5 4 4" xfId="8997"/>
    <cellStyle name="Note 3 18 5 4 4 2" xfId="26432"/>
    <cellStyle name="Note 3 18 5 4 4 3" xfId="40884"/>
    <cellStyle name="Note 3 18 5 4 5" xfId="11417"/>
    <cellStyle name="Note 3 18 5 4 5 2" xfId="28852"/>
    <cellStyle name="Note 3 18 5 4 5 3" xfId="43304"/>
    <cellStyle name="Note 3 18 5 4 6" xfId="15175"/>
    <cellStyle name="Note 3 18 5 4 6 2" xfId="32610"/>
    <cellStyle name="Note 3 18 5 4 6 3" xfId="47062"/>
    <cellStyle name="Note 3 18 5 4 7" xfId="18424"/>
    <cellStyle name="Note 3 18 5 4 8" xfId="20337"/>
    <cellStyle name="Note 3 18 5 5" xfId="4091"/>
    <cellStyle name="Note 3 18 5 5 2" xfId="13697"/>
    <cellStyle name="Note 3 18 5 5 2 2" xfId="31132"/>
    <cellStyle name="Note 3 18 5 5 2 3" xfId="45584"/>
    <cellStyle name="Note 3 18 5 5 3" xfId="16158"/>
    <cellStyle name="Note 3 18 5 5 3 2" xfId="33593"/>
    <cellStyle name="Note 3 18 5 5 3 3" xfId="48045"/>
    <cellStyle name="Note 3 18 5 5 4" xfId="21527"/>
    <cellStyle name="Note 3 18 5 5 5" xfId="35979"/>
    <cellStyle name="Note 3 18 5 6" xfId="6553"/>
    <cellStyle name="Note 3 18 5 6 2" xfId="23988"/>
    <cellStyle name="Note 3 18 5 6 3" xfId="38440"/>
    <cellStyle name="Note 3 18 5 7" xfId="8994"/>
    <cellStyle name="Note 3 18 5 7 2" xfId="26429"/>
    <cellStyle name="Note 3 18 5 7 3" xfId="40881"/>
    <cellStyle name="Note 3 18 5 8" xfId="11414"/>
    <cellStyle name="Note 3 18 5 8 2" xfId="28849"/>
    <cellStyle name="Note 3 18 5 8 3" xfId="43301"/>
    <cellStyle name="Note 3 18 5 9" xfId="18421"/>
    <cellStyle name="Note 3 18 6" xfId="1584"/>
    <cellStyle name="Note 3 18 6 2" xfId="4095"/>
    <cellStyle name="Note 3 18 6 2 2" xfId="13700"/>
    <cellStyle name="Note 3 18 6 2 2 2" xfId="31135"/>
    <cellStyle name="Note 3 18 6 2 2 3" xfId="45587"/>
    <cellStyle name="Note 3 18 6 2 3" xfId="16161"/>
    <cellStyle name="Note 3 18 6 2 3 2" xfId="33596"/>
    <cellStyle name="Note 3 18 6 2 3 3" xfId="48048"/>
    <cellStyle name="Note 3 18 6 2 4" xfId="21531"/>
    <cellStyle name="Note 3 18 6 2 5" xfId="35983"/>
    <cellStyle name="Note 3 18 6 3" xfId="6557"/>
    <cellStyle name="Note 3 18 6 3 2" xfId="23992"/>
    <cellStyle name="Note 3 18 6 3 3" xfId="38444"/>
    <cellStyle name="Note 3 18 6 4" xfId="8998"/>
    <cellStyle name="Note 3 18 6 4 2" xfId="26433"/>
    <cellStyle name="Note 3 18 6 4 3" xfId="40885"/>
    <cellStyle name="Note 3 18 6 5" xfId="11418"/>
    <cellStyle name="Note 3 18 6 5 2" xfId="28853"/>
    <cellStyle name="Note 3 18 6 5 3" xfId="43305"/>
    <cellStyle name="Note 3 18 6 6" xfId="18425"/>
    <cellStyle name="Note 3 18 7" xfId="1585"/>
    <cellStyle name="Note 3 18 7 2" xfId="4096"/>
    <cellStyle name="Note 3 18 7 2 2" xfId="13701"/>
    <cellStyle name="Note 3 18 7 2 2 2" xfId="31136"/>
    <cellStyle name="Note 3 18 7 2 2 3" xfId="45588"/>
    <cellStyle name="Note 3 18 7 2 3" xfId="16162"/>
    <cellStyle name="Note 3 18 7 2 3 2" xfId="33597"/>
    <cellStyle name="Note 3 18 7 2 3 3" xfId="48049"/>
    <cellStyle name="Note 3 18 7 2 4" xfId="21532"/>
    <cellStyle name="Note 3 18 7 2 5" xfId="35984"/>
    <cellStyle name="Note 3 18 7 3" xfId="6558"/>
    <cellStyle name="Note 3 18 7 3 2" xfId="23993"/>
    <cellStyle name="Note 3 18 7 3 3" xfId="38445"/>
    <cellStyle name="Note 3 18 7 4" xfId="8999"/>
    <cellStyle name="Note 3 18 7 4 2" xfId="26434"/>
    <cellStyle name="Note 3 18 7 4 3" xfId="40886"/>
    <cellStyle name="Note 3 18 7 5" xfId="11419"/>
    <cellStyle name="Note 3 18 7 5 2" xfId="28854"/>
    <cellStyle name="Note 3 18 7 5 3" xfId="43306"/>
    <cellStyle name="Note 3 18 7 6" xfId="18426"/>
    <cellStyle name="Note 3 18 8" xfId="1586"/>
    <cellStyle name="Note 3 18 8 2" xfId="4097"/>
    <cellStyle name="Note 3 18 8 2 2" xfId="21533"/>
    <cellStyle name="Note 3 18 8 2 3" xfId="35985"/>
    <cellStyle name="Note 3 18 8 3" xfId="6559"/>
    <cellStyle name="Note 3 18 8 3 2" xfId="23994"/>
    <cellStyle name="Note 3 18 8 3 3" xfId="38446"/>
    <cellStyle name="Note 3 18 8 4" xfId="9000"/>
    <cellStyle name="Note 3 18 8 4 2" xfId="26435"/>
    <cellStyle name="Note 3 18 8 4 3" xfId="40887"/>
    <cellStyle name="Note 3 18 8 5" xfId="11420"/>
    <cellStyle name="Note 3 18 8 5 2" xfId="28855"/>
    <cellStyle name="Note 3 18 8 5 3" xfId="43307"/>
    <cellStyle name="Note 3 18 8 6" xfId="15176"/>
    <cellStyle name="Note 3 18 8 6 2" xfId="32611"/>
    <cellStyle name="Note 3 18 8 6 3" xfId="47063"/>
    <cellStyle name="Note 3 18 8 7" xfId="18427"/>
    <cellStyle name="Note 3 18 8 8" xfId="20338"/>
    <cellStyle name="Note 3 18 9" xfId="4078"/>
    <cellStyle name="Note 3 18 9 2" xfId="13687"/>
    <cellStyle name="Note 3 18 9 2 2" xfId="31122"/>
    <cellStyle name="Note 3 18 9 2 3" xfId="45574"/>
    <cellStyle name="Note 3 18 9 3" xfId="16148"/>
    <cellStyle name="Note 3 18 9 3 2" xfId="33583"/>
    <cellStyle name="Note 3 18 9 3 3" xfId="48035"/>
    <cellStyle name="Note 3 18 9 4" xfId="21514"/>
    <cellStyle name="Note 3 18 9 5" xfId="35966"/>
    <cellStyle name="Note 3 19" xfId="1587"/>
    <cellStyle name="Note 3 19 10" xfId="6560"/>
    <cellStyle name="Note 3 19 10 2" xfId="23995"/>
    <cellStyle name="Note 3 19 10 3" xfId="38447"/>
    <cellStyle name="Note 3 19 11" xfId="9001"/>
    <cellStyle name="Note 3 19 11 2" xfId="26436"/>
    <cellStyle name="Note 3 19 11 3" xfId="40888"/>
    <cellStyle name="Note 3 19 12" xfId="11421"/>
    <cellStyle name="Note 3 19 12 2" xfId="28856"/>
    <cellStyle name="Note 3 19 12 3" xfId="43308"/>
    <cellStyle name="Note 3 19 13" xfId="18428"/>
    <cellStyle name="Note 3 19 2" xfId="1588"/>
    <cellStyle name="Note 3 19 2 2" xfId="1589"/>
    <cellStyle name="Note 3 19 2 2 2" xfId="4100"/>
    <cellStyle name="Note 3 19 2 2 2 2" xfId="13704"/>
    <cellStyle name="Note 3 19 2 2 2 2 2" xfId="31139"/>
    <cellStyle name="Note 3 19 2 2 2 2 3" xfId="45591"/>
    <cellStyle name="Note 3 19 2 2 2 3" xfId="16165"/>
    <cellStyle name="Note 3 19 2 2 2 3 2" xfId="33600"/>
    <cellStyle name="Note 3 19 2 2 2 3 3" xfId="48052"/>
    <cellStyle name="Note 3 19 2 2 2 4" xfId="21536"/>
    <cellStyle name="Note 3 19 2 2 2 5" xfId="35988"/>
    <cellStyle name="Note 3 19 2 2 3" xfId="6562"/>
    <cellStyle name="Note 3 19 2 2 3 2" xfId="23997"/>
    <cellStyle name="Note 3 19 2 2 3 3" xfId="38449"/>
    <cellStyle name="Note 3 19 2 2 4" xfId="9003"/>
    <cellStyle name="Note 3 19 2 2 4 2" xfId="26438"/>
    <cellStyle name="Note 3 19 2 2 4 3" xfId="40890"/>
    <cellStyle name="Note 3 19 2 2 5" xfId="11423"/>
    <cellStyle name="Note 3 19 2 2 5 2" xfId="28858"/>
    <cellStyle name="Note 3 19 2 2 5 3" xfId="43310"/>
    <cellStyle name="Note 3 19 2 2 6" xfId="18430"/>
    <cellStyle name="Note 3 19 2 3" xfId="1590"/>
    <cellStyle name="Note 3 19 2 3 2" xfId="4101"/>
    <cellStyle name="Note 3 19 2 3 2 2" xfId="13705"/>
    <cellStyle name="Note 3 19 2 3 2 2 2" xfId="31140"/>
    <cellStyle name="Note 3 19 2 3 2 2 3" xfId="45592"/>
    <cellStyle name="Note 3 19 2 3 2 3" xfId="16166"/>
    <cellStyle name="Note 3 19 2 3 2 3 2" xfId="33601"/>
    <cellStyle name="Note 3 19 2 3 2 3 3" xfId="48053"/>
    <cellStyle name="Note 3 19 2 3 2 4" xfId="21537"/>
    <cellStyle name="Note 3 19 2 3 2 5" xfId="35989"/>
    <cellStyle name="Note 3 19 2 3 3" xfId="6563"/>
    <cellStyle name="Note 3 19 2 3 3 2" xfId="23998"/>
    <cellStyle name="Note 3 19 2 3 3 3" xfId="38450"/>
    <cellStyle name="Note 3 19 2 3 4" xfId="9004"/>
    <cellStyle name="Note 3 19 2 3 4 2" xfId="26439"/>
    <cellStyle name="Note 3 19 2 3 4 3" xfId="40891"/>
    <cellStyle name="Note 3 19 2 3 5" xfId="11424"/>
    <cellStyle name="Note 3 19 2 3 5 2" xfId="28859"/>
    <cellStyle name="Note 3 19 2 3 5 3" xfId="43311"/>
    <cellStyle name="Note 3 19 2 3 6" xfId="18431"/>
    <cellStyle name="Note 3 19 2 4" xfId="1591"/>
    <cellStyle name="Note 3 19 2 4 2" xfId="4102"/>
    <cellStyle name="Note 3 19 2 4 2 2" xfId="21538"/>
    <cellStyle name="Note 3 19 2 4 2 3" xfId="35990"/>
    <cellStyle name="Note 3 19 2 4 3" xfId="6564"/>
    <cellStyle name="Note 3 19 2 4 3 2" xfId="23999"/>
    <cellStyle name="Note 3 19 2 4 3 3" xfId="38451"/>
    <cellStyle name="Note 3 19 2 4 4" xfId="9005"/>
    <cellStyle name="Note 3 19 2 4 4 2" xfId="26440"/>
    <cellStyle name="Note 3 19 2 4 4 3" xfId="40892"/>
    <cellStyle name="Note 3 19 2 4 5" xfId="11425"/>
    <cellStyle name="Note 3 19 2 4 5 2" xfId="28860"/>
    <cellStyle name="Note 3 19 2 4 5 3" xfId="43312"/>
    <cellStyle name="Note 3 19 2 4 6" xfId="15177"/>
    <cellStyle name="Note 3 19 2 4 6 2" xfId="32612"/>
    <cellStyle name="Note 3 19 2 4 6 3" xfId="47064"/>
    <cellStyle name="Note 3 19 2 4 7" xfId="18432"/>
    <cellStyle name="Note 3 19 2 4 8" xfId="20339"/>
    <cellStyle name="Note 3 19 2 5" xfId="4099"/>
    <cellStyle name="Note 3 19 2 5 2" xfId="13703"/>
    <cellStyle name="Note 3 19 2 5 2 2" xfId="31138"/>
    <cellStyle name="Note 3 19 2 5 2 3" xfId="45590"/>
    <cellStyle name="Note 3 19 2 5 3" xfId="16164"/>
    <cellStyle name="Note 3 19 2 5 3 2" xfId="33599"/>
    <cellStyle name="Note 3 19 2 5 3 3" xfId="48051"/>
    <cellStyle name="Note 3 19 2 5 4" xfId="21535"/>
    <cellStyle name="Note 3 19 2 5 5" xfId="35987"/>
    <cellStyle name="Note 3 19 2 6" xfId="6561"/>
    <cellStyle name="Note 3 19 2 6 2" xfId="23996"/>
    <cellStyle name="Note 3 19 2 6 3" xfId="38448"/>
    <cellStyle name="Note 3 19 2 7" xfId="9002"/>
    <cellStyle name="Note 3 19 2 7 2" xfId="26437"/>
    <cellStyle name="Note 3 19 2 7 3" xfId="40889"/>
    <cellStyle name="Note 3 19 2 8" xfId="11422"/>
    <cellStyle name="Note 3 19 2 8 2" xfId="28857"/>
    <cellStyle name="Note 3 19 2 8 3" xfId="43309"/>
    <cellStyle name="Note 3 19 2 9" xfId="18429"/>
    <cellStyle name="Note 3 19 3" xfId="1592"/>
    <cellStyle name="Note 3 19 3 2" xfId="1593"/>
    <cellStyle name="Note 3 19 3 2 2" xfId="4104"/>
    <cellStyle name="Note 3 19 3 2 2 2" xfId="13707"/>
    <cellStyle name="Note 3 19 3 2 2 2 2" xfId="31142"/>
    <cellStyle name="Note 3 19 3 2 2 2 3" xfId="45594"/>
    <cellStyle name="Note 3 19 3 2 2 3" xfId="16168"/>
    <cellStyle name="Note 3 19 3 2 2 3 2" xfId="33603"/>
    <cellStyle name="Note 3 19 3 2 2 3 3" xfId="48055"/>
    <cellStyle name="Note 3 19 3 2 2 4" xfId="21540"/>
    <cellStyle name="Note 3 19 3 2 2 5" xfId="35992"/>
    <cellStyle name="Note 3 19 3 2 3" xfId="6566"/>
    <cellStyle name="Note 3 19 3 2 3 2" xfId="24001"/>
    <cellStyle name="Note 3 19 3 2 3 3" xfId="38453"/>
    <cellStyle name="Note 3 19 3 2 4" xfId="9007"/>
    <cellStyle name="Note 3 19 3 2 4 2" xfId="26442"/>
    <cellStyle name="Note 3 19 3 2 4 3" xfId="40894"/>
    <cellStyle name="Note 3 19 3 2 5" xfId="11427"/>
    <cellStyle name="Note 3 19 3 2 5 2" xfId="28862"/>
    <cellStyle name="Note 3 19 3 2 5 3" xfId="43314"/>
    <cellStyle name="Note 3 19 3 2 6" xfId="18434"/>
    <cellStyle name="Note 3 19 3 3" xfId="1594"/>
    <cellStyle name="Note 3 19 3 3 2" xfId="4105"/>
    <cellStyle name="Note 3 19 3 3 2 2" xfId="13708"/>
    <cellStyle name="Note 3 19 3 3 2 2 2" xfId="31143"/>
    <cellStyle name="Note 3 19 3 3 2 2 3" xfId="45595"/>
    <cellStyle name="Note 3 19 3 3 2 3" xfId="16169"/>
    <cellStyle name="Note 3 19 3 3 2 3 2" xfId="33604"/>
    <cellStyle name="Note 3 19 3 3 2 3 3" xfId="48056"/>
    <cellStyle name="Note 3 19 3 3 2 4" xfId="21541"/>
    <cellStyle name="Note 3 19 3 3 2 5" xfId="35993"/>
    <cellStyle name="Note 3 19 3 3 3" xfId="6567"/>
    <cellStyle name="Note 3 19 3 3 3 2" xfId="24002"/>
    <cellStyle name="Note 3 19 3 3 3 3" xfId="38454"/>
    <cellStyle name="Note 3 19 3 3 4" xfId="9008"/>
    <cellStyle name="Note 3 19 3 3 4 2" xfId="26443"/>
    <cellStyle name="Note 3 19 3 3 4 3" xfId="40895"/>
    <cellStyle name="Note 3 19 3 3 5" xfId="11428"/>
    <cellStyle name="Note 3 19 3 3 5 2" xfId="28863"/>
    <cellStyle name="Note 3 19 3 3 5 3" xfId="43315"/>
    <cellStyle name="Note 3 19 3 3 6" xfId="18435"/>
    <cellStyle name="Note 3 19 3 4" xfId="1595"/>
    <cellStyle name="Note 3 19 3 4 2" xfId="4106"/>
    <cellStyle name="Note 3 19 3 4 2 2" xfId="21542"/>
    <cellStyle name="Note 3 19 3 4 2 3" xfId="35994"/>
    <cellStyle name="Note 3 19 3 4 3" xfId="6568"/>
    <cellStyle name="Note 3 19 3 4 3 2" xfId="24003"/>
    <cellStyle name="Note 3 19 3 4 3 3" xfId="38455"/>
    <cellStyle name="Note 3 19 3 4 4" xfId="9009"/>
    <cellStyle name="Note 3 19 3 4 4 2" xfId="26444"/>
    <cellStyle name="Note 3 19 3 4 4 3" xfId="40896"/>
    <cellStyle name="Note 3 19 3 4 5" xfId="11429"/>
    <cellStyle name="Note 3 19 3 4 5 2" xfId="28864"/>
    <cellStyle name="Note 3 19 3 4 5 3" xfId="43316"/>
    <cellStyle name="Note 3 19 3 4 6" xfId="15178"/>
    <cellStyle name="Note 3 19 3 4 6 2" xfId="32613"/>
    <cellStyle name="Note 3 19 3 4 6 3" xfId="47065"/>
    <cellStyle name="Note 3 19 3 4 7" xfId="18436"/>
    <cellStyle name="Note 3 19 3 4 8" xfId="20340"/>
    <cellStyle name="Note 3 19 3 5" xfId="4103"/>
    <cellStyle name="Note 3 19 3 5 2" xfId="13706"/>
    <cellStyle name="Note 3 19 3 5 2 2" xfId="31141"/>
    <cellStyle name="Note 3 19 3 5 2 3" xfId="45593"/>
    <cellStyle name="Note 3 19 3 5 3" xfId="16167"/>
    <cellStyle name="Note 3 19 3 5 3 2" xfId="33602"/>
    <cellStyle name="Note 3 19 3 5 3 3" xfId="48054"/>
    <cellStyle name="Note 3 19 3 5 4" xfId="21539"/>
    <cellStyle name="Note 3 19 3 5 5" xfId="35991"/>
    <cellStyle name="Note 3 19 3 6" xfId="6565"/>
    <cellStyle name="Note 3 19 3 6 2" xfId="24000"/>
    <cellStyle name="Note 3 19 3 6 3" xfId="38452"/>
    <cellStyle name="Note 3 19 3 7" xfId="9006"/>
    <cellStyle name="Note 3 19 3 7 2" xfId="26441"/>
    <cellStyle name="Note 3 19 3 7 3" xfId="40893"/>
    <cellStyle name="Note 3 19 3 8" xfId="11426"/>
    <cellStyle name="Note 3 19 3 8 2" xfId="28861"/>
    <cellStyle name="Note 3 19 3 8 3" xfId="43313"/>
    <cellStyle name="Note 3 19 3 9" xfId="18433"/>
    <cellStyle name="Note 3 19 4" xfId="1596"/>
    <cellStyle name="Note 3 19 4 2" xfId="1597"/>
    <cellStyle name="Note 3 19 4 2 2" xfId="4108"/>
    <cellStyle name="Note 3 19 4 2 2 2" xfId="13710"/>
    <cellStyle name="Note 3 19 4 2 2 2 2" xfId="31145"/>
    <cellStyle name="Note 3 19 4 2 2 2 3" xfId="45597"/>
    <cellStyle name="Note 3 19 4 2 2 3" xfId="16171"/>
    <cellStyle name="Note 3 19 4 2 2 3 2" xfId="33606"/>
    <cellStyle name="Note 3 19 4 2 2 3 3" xfId="48058"/>
    <cellStyle name="Note 3 19 4 2 2 4" xfId="21544"/>
    <cellStyle name="Note 3 19 4 2 2 5" xfId="35996"/>
    <cellStyle name="Note 3 19 4 2 3" xfId="6570"/>
    <cellStyle name="Note 3 19 4 2 3 2" xfId="24005"/>
    <cellStyle name="Note 3 19 4 2 3 3" xfId="38457"/>
    <cellStyle name="Note 3 19 4 2 4" xfId="9011"/>
    <cellStyle name="Note 3 19 4 2 4 2" xfId="26446"/>
    <cellStyle name="Note 3 19 4 2 4 3" xfId="40898"/>
    <cellStyle name="Note 3 19 4 2 5" xfId="11431"/>
    <cellStyle name="Note 3 19 4 2 5 2" xfId="28866"/>
    <cellStyle name="Note 3 19 4 2 5 3" xfId="43318"/>
    <cellStyle name="Note 3 19 4 2 6" xfId="18438"/>
    <cellStyle name="Note 3 19 4 3" xfId="1598"/>
    <cellStyle name="Note 3 19 4 3 2" xfId="4109"/>
    <cellStyle name="Note 3 19 4 3 2 2" xfId="13711"/>
    <cellStyle name="Note 3 19 4 3 2 2 2" xfId="31146"/>
    <cellStyle name="Note 3 19 4 3 2 2 3" xfId="45598"/>
    <cellStyle name="Note 3 19 4 3 2 3" xfId="16172"/>
    <cellStyle name="Note 3 19 4 3 2 3 2" xfId="33607"/>
    <cellStyle name="Note 3 19 4 3 2 3 3" xfId="48059"/>
    <cellStyle name="Note 3 19 4 3 2 4" xfId="21545"/>
    <cellStyle name="Note 3 19 4 3 2 5" xfId="35997"/>
    <cellStyle name="Note 3 19 4 3 3" xfId="6571"/>
    <cellStyle name="Note 3 19 4 3 3 2" xfId="24006"/>
    <cellStyle name="Note 3 19 4 3 3 3" xfId="38458"/>
    <cellStyle name="Note 3 19 4 3 4" xfId="9012"/>
    <cellStyle name="Note 3 19 4 3 4 2" xfId="26447"/>
    <cellStyle name="Note 3 19 4 3 4 3" xfId="40899"/>
    <cellStyle name="Note 3 19 4 3 5" xfId="11432"/>
    <cellStyle name="Note 3 19 4 3 5 2" xfId="28867"/>
    <cellStyle name="Note 3 19 4 3 5 3" xfId="43319"/>
    <cellStyle name="Note 3 19 4 3 6" xfId="18439"/>
    <cellStyle name="Note 3 19 4 4" xfId="1599"/>
    <cellStyle name="Note 3 19 4 4 2" xfId="4110"/>
    <cellStyle name="Note 3 19 4 4 2 2" xfId="21546"/>
    <cellStyle name="Note 3 19 4 4 2 3" xfId="35998"/>
    <cellStyle name="Note 3 19 4 4 3" xfId="6572"/>
    <cellStyle name="Note 3 19 4 4 3 2" xfId="24007"/>
    <cellStyle name="Note 3 19 4 4 3 3" xfId="38459"/>
    <cellStyle name="Note 3 19 4 4 4" xfId="9013"/>
    <cellStyle name="Note 3 19 4 4 4 2" xfId="26448"/>
    <cellStyle name="Note 3 19 4 4 4 3" xfId="40900"/>
    <cellStyle name="Note 3 19 4 4 5" xfId="11433"/>
    <cellStyle name="Note 3 19 4 4 5 2" xfId="28868"/>
    <cellStyle name="Note 3 19 4 4 5 3" xfId="43320"/>
    <cellStyle name="Note 3 19 4 4 6" xfId="15179"/>
    <cellStyle name="Note 3 19 4 4 6 2" xfId="32614"/>
    <cellStyle name="Note 3 19 4 4 6 3" xfId="47066"/>
    <cellStyle name="Note 3 19 4 4 7" xfId="18440"/>
    <cellStyle name="Note 3 19 4 4 8" xfId="20341"/>
    <cellStyle name="Note 3 19 4 5" xfId="4107"/>
    <cellStyle name="Note 3 19 4 5 2" xfId="13709"/>
    <cellStyle name="Note 3 19 4 5 2 2" xfId="31144"/>
    <cellStyle name="Note 3 19 4 5 2 3" xfId="45596"/>
    <cellStyle name="Note 3 19 4 5 3" xfId="16170"/>
    <cellStyle name="Note 3 19 4 5 3 2" xfId="33605"/>
    <cellStyle name="Note 3 19 4 5 3 3" xfId="48057"/>
    <cellStyle name="Note 3 19 4 5 4" xfId="21543"/>
    <cellStyle name="Note 3 19 4 5 5" xfId="35995"/>
    <cellStyle name="Note 3 19 4 6" xfId="6569"/>
    <cellStyle name="Note 3 19 4 6 2" xfId="24004"/>
    <cellStyle name="Note 3 19 4 6 3" xfId="38456"/>
    <cellStyle name="Note 3 19 4 7" xfId="9010"/>
    <cellStyle name="Note 3 19 4 7 2" xfId="26445"/>
    <cellStyle name="Note 3 19 4 7 3" xfId="40897"/>
    <cellStyle name="Note 3 19 4 8" xfId="11430"/>
    <cellStyle name="Note 3 19 4 8 2" xfId="28865"/>
    <cellStyle name="Note 3 19 4 8 3" xfId="43317"/>
    <cellStyle name="Note 3 19 4 9" xfId="18437"/>
    <cellStyle name="Note 3 19 5" xfId="1600"/>
    <cellStyle name="Note 3 19 5 2" xfId="1601"/>
    <cellStyle name="Note 3 19 5 2 2" xfId="4112"/>
    <cellStyle name="Note 3 19 5 2 2 2" xfId="13713"/>
    <cellStyle name="Note 3 19 5 2 2 2 2" xfId="31148"/>
    <cellStyle name="Note 3 19 5 2 2 2 3" xfId="45600"/>
    <cellStyle name="Note 3 19 5 2 2 3" xfId="16174"/>
    <cellStyle name="Note 3 19 5 2 2 3 2" xfId="33609"/>
    <cellStyle name="Note 3 19 5 2 2 3 3" xfId="48061"/>
    <cellStyle name="Note 3 19 5 2 2 4" xfId="21548"/>
    <cellStyle name="Note 3 19 5 2 2 5" xfId="36000"/>
    <cellStyle name="Note 3 19 5 2 3" xfId="6574"/>
    <cellStyle name="Note 3 19 5 2 3 2" xfId="24009"/>
    <cellStyle name="Note 3 19 5 2 3 3" xfId="38461"/>
    <cellStyle name="Note 3 19 5 2 4" xfId="9015"/>
    <cellStyle name="Note 3 19 5 2 4 2" xfId="26450"/>
    <cellStyle name="Note 3 19 5 2 4 3" xfId="40902"/>
    <cellStyle name="Note 3 19 5 2 5" xfId="11435"/>
    <cellStyle name="Note 3 19 5 2 5 2" xfId="28870"/>
    <cellStyle name="Note 3 19 5 2 5 3" xfId="43322"/>
    <cellStyle name="Note 3 19 5 2 6" xfId="18442"/>
    <cellStyle name="Note 3 19 5 3" xfId="1602"/>
    <cellStyle name="Note 3 19 5 3 2" xfId="4113"/>
    <cellStyle name="Note 3 19 5 3 2 2" xfId="13714"/>
    <cellStyle name="Note 3 19 5 3 2 2 2" xfId="31149"/>
    <cellStyle name="Note 3 19 5 3 2 2 3" xfId="45601"/>
    <cellStyle name="Note 3 19 5 3 2 3" xfId="16175"/>
    <cellStyle name="Note 3 19 5 3 2 3 2" xfId="33610"/>
    <cellStyle name="Note 3 19 5 3 2 3 3" xfId="48062"/>
    <cellStyle name="Note 3 19 5 3 2 4" xfId="21549"/>
    <cellStyle name="Note 3 19 5 3 2 5" xfId="36001"/>
    <cellStyle name="Note 3 19 5 3 3" xfId="6575"/>
    <cellStyle name="Note 3 19 5 3 3 2" xfId="24010"/>
    <cellStyle name="Note 3 19 5 3 3 3" xfId="38462"/>
    <cellStyle name="Note 3 19 5 3 4" xfId="9016"/>
    <cellStyle name="Note 3 19 5 3 4 2" xfId="26451"/>
    <cellStyle name="Note 3 19 5 3 4 3" xfId="40903"/>
    <cellStyle name="Note 3 19 5 3 5" xfId="11436"/>
    <cellStyle name="Note 3 19 5 3 5 2" xfId="28871"/>
    <cellStyle name="Note 3 19 5 3 5 3" xfId="43323"/>
    <cellStyle name="Note 3 19 5 3 6" xfId="18443"/>
    <cellStyle name="Note 3 19 5 4" xfId="1603"/>
    <cellStyle name="Note 3 19 5 4 2" xfId="4114"/>
    <cellStyle name="Note 3 19 5 4 2 2" xfId="21550"/>
    <cellStyle name="Note 3 19 5 4 2 3" xfId="36002"/>
    <cellStyle name="Note 3 19 5 4 3" xfId="6576"/>
    <cellStyle name="Note 3 19 5 4 3 2" xfId="24011"/>
    <cellStyle name="Note 3 19 5 4 3 3" xfId="38463"/>
    <cellStyle name="Note 3 19 5 4 4" xfId="9017"/>
    <cellStyle name="Note 3 19 5 4 4 2" xfId="26452"/>
    <cellStyle name="Note 3 19 5 4 4 3" xfId="40904"/>
    <cellStyle name="Note 3 19 5 4 5" xfId="11437"/>
    <cellStyle name="Note 3 19 5 4 5 2" xfId="28872"/>
    <cellStyle name="Note 3 19 5 4 5 3" xfId="43324"/>
    <cellStyle name="Note 3 19 5 4 6" xfId="15180"/>
    <cellStyle name="Note 3 19 5 4 6 2" xfId="32615"/>
    <cellStyle name="Note 3 19 5 4 6 3" xfId="47067"/>
    <cellStyle name="Note 3 19 5 4 7" xfId="18444"/>
    <cellStyle name="Note 3 19 5 4 8" xfId="20342"/>
    <cellStyle name="Note 3 19 5 5" xfId="4111"/>
    <cellStyle name="Note 3 19 5 5 2" xfId="13712"/>
    <cellStyle name="Note 3 19 5 5 2 2" xfId="31147"/>
    <cellStyle name="Note 3 19 5 5 2 3" xfId="45599"/>
    <cellStyle name="Note 3 19 5 5 3" xfId="16173"/>
    <cellStyle name="Note 3 19 5 5 3 2" xfId="33608"/>
    <cellStyle name="Note 3 19 5 5 3 3" xfId="48060"/>
    <cellStyle name="Note 3 19 5 5 4" xfId="21547"/>
    <cellStyle name="Note 3 19 5 5 5" xfId="35999"/>
    <cellStyle name="Note 3 19 5 6" xfId="6573"/>
    <cellStyle name="Note 3 19 5 6 2" xfId="24008"/>
    <cellStyle name="Note 3 19 5 6 3" xfId="38460"/>
    <cellStyle name="Note 3 19 5 7" xfId="9014"/>
    <cellStyle name="Note 3 19 5 7 2" xfId="26449"/>
    <cellStyle name="Note 3 19 5 7 3" xfId="40901"/>
    <cellStyle name="Note 3 19 5 8" xfId="11434"/>
    <cellStyle name="Note 3 19 5 8 2" xfId="28869"/>
    <cellStyle name="Note 3 19 5 8 3" xfId="43321"/>
    <cellStyle name="Note 3 19 5 9" xfId="18441"/>
    <cellStyle name="Note 3 19 6" xfId="1604"/>
    <cellStyle name="Note 3 19 6 2" xfId="4115"/>
    <cellStyle name="Note 3 19 6 2 2" xfId="13715"/>
    <cellStyle name="Note 3 19 6 2 2 2" xfId="31150"/>
    <cellStyle name="Note 3 19 6 2 2 3" xfId="45602"/>
    <cellStyle name="Note 3 19 6 2 3" xfId="16176"/>
    <cellStyle name="Note 3 19 6 2 3 2" xfId="33611"/>
    <cellStyle name="Note 3 19 6 2 3 3" xfId="48063"/>
    <cellStyle name="Note 3 19 6 2 4" xfId="21551"/>
    <cellStyle name="Note 3 19 6 2 5" xfId="36003"/>
    <cellStyle name="Note 3 19 6 3" xfId="6577"/>
    <cellStyle name="Note 3 19 6 3 2" xfId="24012"/>
    <cellStyle name="Note 3 19 6 3 3" xfId="38464"/>
    <cellStyle name="Note 3 19 6 4" xfId="9018"/>
    <cellStyle name="Note 3 19 6 4 2" xfId="26453"/>
    <cellStyle name="Note 3 19 6 4 3" xfId="40905"/>
    <cellStyle name="Note 3 19 6 5" xfId="11438"/>
    <cellStyle name="Note 3 19 6 5 2" xfId="28873"/>
    <cellStyle name="Note 3 19 6 5 3" xfId="43325"/>
    <cellStyle name="Note 3 19 6 6" xfId="18445"/>
    <cellStyle name="Note 3 19 7" xfId="1605"/>
    <cellStyle name="Note 3 19 7 2" xfId="4116"/>
    <cellStyle name="Note 3 19 7 2 2" xfId="13716"/>
    <cellStyle name="Note 3 19 7 2 2 2" xfId="31151"/>
    <cellStyle name="Note 3 19 7 2 2 3" xfId="45603"/>
    <cellStyle name="Note 3 19 7 2 3" xfId="16177"/>
    <cellStyle name="Note 3 19 7 2 3 2" xfId="33612"/>
    <cellStyle name="Note 3 19 7 2 3 3" xfId="48064"/>
    <cellStyle name="Note 3 19 7 2 4" xfId="21552"/>
    <cellStyle name="Note 3 19 7 2 5" xfId="36004"/>
    <cellStyle name="Note 3 19 7 3" xfId="6578"/>
    <cellStyle name="Note 3 19 7 3 2" xfId="24013"/>
    <cellStyle name="Note 3 19 7 3 3" xfId="38465"/>
    <cellStyle name="Note 3 19 7 4" xfId="9019"/>
    <cellStyle name="Note 3 19 7 4 2" xfId="26454"/>
    <cellStyle name="Note 3 19 7 4 3" xfId="40906"/>
    <cellStyle name="Note 3 19 7 5" xfId="11439"/>
    <cellStyle name="Note 3 19 7 5 2" xfId="28874"/>
    <cellStyle name="Note 3 19 7 5 3" xfId="43326"/>
    <cellStyle name="Note 3 19 7 6" xfId="18446"/>
    <cellStyle name="Note 3 19 8" xfId="1606"/>
    <cellStyle name="Note 3 19 8 2" xfId="4117"/>
    <cellStyle name="Note 3 19 8 2 2" xfId="21553"/>
    <cellStyle name="Note 3 19 8 2 3" xfId="36005"/>
    <cellStyle name="Note 3 19 8 3" xfId="6579"/>
    <cellStyle name="Note 3 19 8 3 2" xfId="24014"/>
    <cellStyle name="Note 3 19 8 3 3" xfId="38466"/>
    <cellStyle name="Note 3 19 8 4" xfId="9020"/>
    <cellStyle name="Note 3 19 8 4 2" xfId="26455"/>
    <cellStyle name="Note 3 19 8 4 3" xfId="40907"/>
    <cellStyle name="Note 3 19 8 5" xfId="11440"/>
    <cellStyle name="Note 3 19 8 5 2" xfId="28875"/>
    <cellStyle name="Note 3 19 8 5 3" xfId="43327"/>
    <cellStyle name="Note 3 19 8 6" xfId="15181"/>
    <cellStyle name="Note 3 19 8 6 2" xfId="32616"/>
    <cellStyle name="Note 3 19 8 6 3" xfId="47068"/>
    <cellStyle name="Note 3 19 8 7" xfId="18447"/>
    <cellStyle name="Note 3 19 8 8" xfId="20343"/>
    <cellStyle name="Note 3 19 9" xfId="4098"/>
    <cellStyle name="Note 3 19 9 2" xfId="13702"/>
    <cellStyle name="Note 3 19 9 2 2" xfId="31137"/>
    <cellStyle name="Note 3 19 9 2 3" xfId="45589"/>
    <cellStyle name="Note 3 19 9 3" xfId="16163"/>
    <cellStyle name="Note 3 19 9 3 2" xfId="33598"/>
    <cellStyle name="Note 3 19 9 3 3" xfId="48050"/>
    <cellStyle name="Note 3 19 9 4" xfId="21534"/>
    <cellStyle name="Note 3 19 9 5" xfId="35986"/>
    <cellStyle name="Note 3 2" xfId="1607"/>
    <cellStyle name="Note 3 2 10" xfId="6580"/>
    <cellStyle name="Note 3 2 10 2" xfId="24015"/>
    <cellStyle name="Note 3 2 10 3" xfId="38467"/>
    <cellStyle name="Note 3 2 11" xfId="9021"/>
    <cellStyle name="Note 3 2 11 2" xfId="26456"/>
    <cellStyle name="Note 3 2 11 3" xfId="40908"/>
    <cellStyle name="Note 3 2 12" xfId="11441"/>
    <cellStyle name="Note 3 2 12 2" xfId="28876"/>
    <cellStyle name="Note 3 2 12 3" xfId="43328"/>
    <cellStyle name="Note 3 2 13" xfId="18448"/>
    <cellStyle name="Note 3 2 2" xfId="1608"/>
    <cellStyle name="Note 3 2 2 2" xfId="1609"/>
    <cellStyle name="Note 3 2 2 2 2" xfId="4120"/>
    <cellStyle name="Note 3 2 2 2 2 2" xfId="13719"/>
    <cellStyle name="Note 3 2 2 2 2 2 2" xfId="31154"/>
    <cellStyle name="Note 3 2 2 2 2 2 3" xfId="45606"/>
    <cellStyle name="Note 3 2 2 2 2 3" xfId="16180"/>
    <cellStyle name="Note 3 2 2 2 2 3 2" xfId="33615"/>
    <cellStyle name="Note 3 2 2 2 2 3 3" xfId="48067"/>
    <cellStyle name="Note 3 2 2 2 2 4" xfId="21556"/>
    <cellStyle name="Note 3 2 2 2 2 5" xfId="36008"/>
    <cellStyle name="Note 3 2 2 2 3" xfId="6582"/>
    <cellStyle name="Note 3 2 2 2 3 2" xfId="24017"/>
    <cellStyle name="Note 3 2 2 2 3 3" xfId="38469"/>
    <cellStyle name="Note 3 2 2 2 4" xfId="9023"/>
    <cellStyle name="Note 3 2 2 2 4 2" xfId="26458"/>
    <cellStyle name="Note 3 2 2 2 4 3" xfId="40910"/>
    <cellStyle name="Note 3 2 2 2 5" xfId="11443"/>
    <cellStyle name="Note 3 2 2 2 5 2" xfId="28878"/>
    <cellStyle name="Note 3 2 2 2 5 3" xfId="43330"/>
    <cellStyle name="Note 3 2 2 2 6" xfId="18450"/>
    <cellStyle name="Note 3 2 2 3" xfId="1610"/>
    <cellStyle name="Note 3 2 2 3 2" xfId="4121"/>
    <cellStyle name="Note 3 2 2 3 2 2" xfId="13720"/>
    <cellStyle name="Note 3 2 2 3 2 2 2" xfId="31155"/>
    <cellStyle name="Note 3 2 2 3 2 2 3" xfId="45607"/>
    <cellStyle name="Note 3 2 2 3 2 3" xfId="16181"/>
    <cellStyle name="Note 3 2 2 3 2 3 2" xfId="33616"/>
    <cellStyle name="Note 3 2 2 3 2 3 3" xfId="48068"/>
    <cellStyle name="Note 3 2 2 3 2 4" xfId="21557"/>
    <cellStyle name="Note 3 2 2 3 2 5" xfId="36009"/>
    <cellStyle name="Note 3 2 2 3 3" xfId="6583"/>
    <cellStyle name="Note 3 2 2 3 3 2" xfId="24018"/>
    <cellStyle name="Note 3 2 2 3 3 3" xfId="38470"/>
    <cellStyle name="Note 3 2 2 3 4" xfId="9024"/>
    <cellStyle name="Note 3 2 2 3 4 2" xfId="26459"/>
    <cellStyle name="Note 3 2 2 3 4 3" xfId="40911"/>
    <cellStyle name="Note 3 2 2 3 5" xfId="11444"/>
    <cellStyle name="Note 3 2 2 3 5 2" xfId="28879"/>
    <cellStyle name="Note 3 2 2 3 5 3" xfId="43331"/>
    <cellStyle name="Note 3 2 2 3 6" xfId="18451"/>
    <cellStyle name="Note 3 2 2 4" xfId="1611"/>
    <cellStyle name="Note 3 2 2 4 2" xfId="4122"/>
    <cellStyle name="Note 3 2 2 4 2 2" xfId="21558"/>
    <cellStyle name="Note 3 2 2 4 2 3" xfId="36010"/>
    <cellStyle name="Note 3 2 2 4 3" xfId="6584"/>
    <cellStyle name="Note 3 2 2 4 3 2" xfId="24019"/>
    <cellStyle name="Note 3 2 2 4 3 3" xfId="38471"/>
    <cellStyle name="Note 3 2 2 4 4" xfId="9025"/>
    <cellStyle name="Note 3 2 2 4 4 2" xfId="26460"/>
    <cellStyle name="Note 3 2 2 4 4 3" xfId="40912"/>
    <cellStyle name="Note 3 2 2 4 5" xfId="11445"/>
    <cellStyle name="Note 3 2 2 4 5 2" xfId="28880"/>
    <cellStyle name="Note 3 2 2 4 5 3" xfId="43332"/>
    <cellStyle name="Note 3 2 2 4 6" xfId="15182"/>
    <cellStyle name="Note 3 2 2 4 6 2" xfId="32617"/>
    <cellStyle name="Note 3 2 2 4 6 3" xfId="47069"/>
    <cellStyle name="Note 3 2 2 4 7" xfId="18452"/>
    <cellStyle name="Note 3 2 2 4 8" xfId="20344"/>
    <cellStyle name="Note 3 2 2 5" xfId="4119"/>
    <cellStyle name="Note 3 2 2 5 2" xfId="13718"/>
    <cellStyle name="Note 3 2 2 5 2 2" xfId="31153"/>
    <cellStyle name="Note 3 2 2 5 2 3" xfId="45605"/>
    <cellStyle name="Note 3 2 2 5 3" xfId="16179"/>
    <cellStyle name="Note 3 2 2 5 3 2" xfId="33614"/>
    <cellStyle name="Note 3 2 2 5 3 3" xfId="48066"/>
    <cellStyle name="Note 3 2 2 5 4" xfId="21555"/>
    <cellStyle name="Note 3 2 2 5 5" xfId="36007"/>
    <cellStyle name="Note 3 2 2 6" xfId="6581"/>
    <cellStyle name="Note 3 2 2 6 2" xfId="24016"/>
    <cellStyle name="Note 3 2 2 6 3" xfId="38468"/>
    <cellStyle name="Note 3 2 2 7" xfId="9022"/>
    <cellStyle name="Note 3 2 2 7 2" xfId="26457"/>
    <cellStyle name="Note 3 2 2 7 3" xfId="40909"/>
    <cellStyle name="Note 3 2 2 8" xfId="11442"/>
    <cellStyle name="Note 3 2 2 8 2" xfId="28877"/>
    <cellStyle name="Note 3 2 2 8 3" xfId="43329"/>
    <cellStyle name="Note 3 2 2 9" xfId="18449"/>
    <cellStyle name="Note 3 2 3" xfId="1612"/>
    <cellStyle name="Note 3 2 3 2" xfId="1613"/>
    <cellStyle name="Note 3 2 3 2 2" xfId="4124"/>
    <cellStyle name="Note 3 2 3 2 2 2" xfId="13722"/>
    <cellStyle name="Note 3 2 3 2 2 2 2" xfId="31157"/>
    <cellStyle name="Note 3 2 3 2 2 2 3" xfId="45609"/>
    <cellStyle name="Note 3 2 3 2 2 3" xfId="16183"/>
    <cellStyle name="Note 3 2 3 2 2 3 2" xfId="33618"/>
    <cellStyle name="Note 3 2 3 2 2 3 3" xfId="48070"/>
    <cellStyle name="Note 3 2 3 2 2 4" xfId="21560"/>
    <cellStyle name="Note 3 2 3 2 2 5" xfId="36012"/>
    <cellStyle name="Note 3 2 3 2 3" xfId="6586"/>
    <cellStyle name="Note 3 2 3 2 3 2" xfId="24021"/>
    <cellStyle name="Note 3 2 3 2 3 3" xfId="38473"/>
    <cellStyle name="Note 3 2 3 2 4" xfId="9027"/>
    <cellStyle name="Note 3 2 3 2 4 2" xfId="26462"/>
    <cellStyle name="Note 3 2 3 2 4 3" xfId="40914"/>
    <cellStyle name="Note 3 2 3 2 5" xfId="11447"/>
    <cellStyle name="Note 3 2 3 2 5 2" xfId="28882"/>
    <cellStyle name="Note 3 2 3 2 5 3" xfId="43334"/>
    <cellStyle name="Note 3 2 3 2 6" xfId="18454"/>
    <cellStyle name="Note 3 2 3 3" xfId="1614"/>
    <cellStyle name="Note 3 2 3 3 2" xfId="4125"/>
    <cellStyle name="Note 3 2 3 3 2 2" xfId="13723"/>
    <cellStyle name="Note 3 2 3 3 2 2 2" xfId="31158"/>
    <cellStyle name="Note 3 2 3 3 2 2 3" xfId="45610"/>
    <cellStyle name="Note 3 2 3 3 2 3" xfId="16184"/>
    <cellStyle name="Note 3 2 3 3 2 3 2" xfId="33619"/>
    <cellStyle name="Note 3 2 3 3 2 3 3" xfId="48071"/>
    <cellStyle name="Note 3 2 3 3 2 4" xfId="21561"/>
    <cellStyle name="Note 3 2 3 3 2 5" xfId="36013"/>
    <cellStyle name="Note 3 2 3 3 3" xfId="6587"/>
    <cellStyle name="Note 3 2 3 3 3 2" xfId="24022"/>
    <cellStyle name="Note 3 2 3 3 3 3" xfId="38474"/>
    <cellStyle name="Note 3 2 3 3 4" xfId="9028"/>
    <cellStyle name="Note 3 2 3 3 4 2" xfId="26463"/>
    <cellStyle name="Note 3 2 3 3 4 3" xfId="40915"/>
    <cellStyle name="Note 3 2 3 3 5" xfId="11448"/>
    <cellStyle name="Note 3 2 3 3 5 2" xfId="28883"/>
    <cellStyle name="Note 3 2 3 3 5 3" xfId="43335"/>
    <cellStyle name="Note 3 2 3 3 6" xfId="18455"/>
    <cellStyle name="Note 3 2 3 4" xfId="1615"/>
    <cellStyle name="Note 3 2 3 4 2" xfId="4126"/>
    <cellStyle name="Note 3 2 3 4 2 2" xfId="21562"/>
    <cellStyle name="Note 3 2 3 4 2 3" xfId="36014"/>
    <cellStyle name="Note 3 2 3 4 3" xfId="6588"/>
    <cellStyle name="Note 3 2 3 4 3 2" xfId="24023"/>
    <cellStyle name="Note 3 2 3 4 3 3" xfId="38475"/>
    <cellStyle name="Note 3 2 3 4 4" xfId="9029"/>
    <cellStyle name="Note 3 2 3 4 4 2" xfId="26464"/>
    <cellStyle name="Note 3 2 3 4 4 3" xfId="40916"/>
    <cellStyle name="Note 3 2 3 4 5" xfId="11449"/>
    <cellStyle name="Note 3 2 3 4 5 2" xfId="28884"/>
    <cellStyle name="Note 3 2 3 4 5 3" xfId="43336"/>
    <cellStyle name="Note 3 2 3 4 6" xfId="15183"/>
    <cellStyle name="Note 3 2 3 4 6 2" xfId="32618"/>
    <cellStyle name="Note 3 2 3 4 6 3" xfId="47070"/>
    <cellStyle name="Note 3 2 3 4 7" xfId="18456"/>
    <cellStyle name="Note 3 2 3 4 8" xfId="20345"/>
    <cellStyle name="Note 3 2 3 5" xfId="4123"/>
    <cellStyle name="Note 3 2 3 5 2" xfId="13721"/>
    <cellStyle name="Note 3 2 3 5 2 2" xfId="31156"/>
    <cellStyle name="Note 3 2 3 5 2 3" xfId="45608"/>
    <cellStyle name="Note 3 2 3 5 3" xfId="16182"/>
    <cellStyle name="Note 3 2 3 5 3 2" xfId="33617"/>
    <cellStyle name="Note 3 2 3 5 3 3" xfId="48069"/>
    <cellStyle name="Note 3 2 3 5 4" xfId="21559"/>
    <cellStyle name="Note 3 2 3 5 5" xfId="36011"/>
    <cellStyle name="Note 3 2 3 6" xfId="6585"/>
    <cellStyle name="Note 3 2 3 6 2" xfId="24020"/>
    <cellStyle name="Note 3 2 3 6 3" xfId="38472"/>
    <cellStyle name="Note 3 2 3 7" xfId="9026"/>
    <cellStyle name="Note 3 2 3 7 2" xfId="26461"/>
    <cellStyle name="Note 3 2 3 7 3" xfId="40913"/>
    <cellStyle name="Note 3 2 3 8" xfId="11446"/>
    <cellStyle name="Note 3 2 3 8 2" xfId="28881"/>
    <cellStyle name="Note 3 2 3 8 3" xfId="43333"/>
    <cellStyle name="Note 3 2 3 9" xfId="18453"/>
    <cellStyle name="Note 3 2 4" xfId="1616"/>
    <cellStyle name="Note 3 2 4 2" xfId="1617"/>
    <cellStyle name="Note 3 2 4 2 2" xfId="4128"/>
    <cellStyle name="Note 3 2 4 2 2 2" xfId="13725"/>
    <cellStyle name="Note 3 2 4 2 2 2 2" xfId="31160"/>
    <cellStyle name="Note 3 2 4 2 2 2 3" xfId="45612"/>
    <cellStyle name="Note 3 2 4 2 2 3" xfId="16186"/>
    <cellStyle name="Note 3 2 4 2 2 3 2" xfId="33621"/>
    <cellStyle name="Note 3 2 4 2 2 3 3" xfId="48073"/>
    <cellStyle name="Note 3 2 4 2 2 4" xfId="21564"/>
    <cellStyle name="Note 3 2 4 2 2 5" xfId="36016"/>
    <cellStyle name="Note 3 2 4 2 3" xfId="6590"/>
    <cellStyle name="Note 3 2 4 2 3 2" xfId="24025"/>
    <cellStyle name="Note 3 2 4 2 3 3" xfId="38477"/>
    <cellStyle name="Note 3 2 4 2 4" xfId="9031"/>
    <cellStyle name="Note 3 2 4 2 4 2" xfId="26466"/>
    <cellStyle name="Note 3 2 4 2 4 3" xfId="40918"/>
    <cellStyle name="Note 3 2 4 2 5" xfId="11451"/>
    <cellStyle name="Note 3 2 4 2 5 2" xfId="28886"/>
    <cellStyle name="Note 3 2 4 2 5 3" xfId="43338"/>
    <cellStyle name="Note 3 2 4 2 6" xfId="18458"/>
    <cellStyle name="Note 3 2 4 3" xfId="1618"/>
    <cellStyle name="Note 3 2 4 3 2" xfId="4129"/>
    <cellStyle name="Note 3 2 4 3 2 2" xfId="13726"/>
    <cellStyle name="Note 3 2 4 3 2 2 2" xfId="31161"/>
    <cellStyle name="Note 3 2 4 3 2 2 3" xfId="45613"/>
    <cellStyle name="Note 3 2 4 3 2 3" xfId="16187"/>
    <cellStyle name="Note 3 2 4 3 2 3 2" xfId="33622"/>
    <cellStyle name="Note 3 2 4 3 2 3 3" xfId="48074"/>
    <cellStyle name="Note 3 2 4 3 2 4" xfId="21565"/>
    <cellStyle name="Note 3 2 4 3 2 5" xfId="36017"/>
    <cellStyle name="Note 3 2 4 3 3" xfId="6591"/>
    <cellStyle name="Note 3 2 4 3 3 2" xfId="24026"/>
    <cellStyle name="Note 3 2 4 3 3 3" xfId="38478"/>
    <cellStyle name="Note 3 2 4 3 4" xfId="9032"/>
    <cellStyle name="Note 3 2 4 3 4 2" xfId="26467"/>
    <cellStyle name="Note 3 2 4 3 4 3" xfId="40919"/>
    <cellStyle name="Note 3 2 4 3 5" xfId="11452"/>
    <cellStyle name="Note 3 2 4 3 5 2" xfId="28887"/>
    <cellStyle name="Note 3 2 4 3 5 3" xfId="43339"/>
    <cellStyle name="Note 3 2 4 3 6" xfId="18459"/>
    <cellStyle name="Note 3 2 4 4" xfId="1619"/>
    <cellStyle name="Note 3 2 4 4 2" xfId="4130"/>
    <cellStyle name="Note 3 2 4 4 2 2" xfId="21566"/>
    <cellStyle name="Note 3 2 4 4 2 3" xfId="36018"/>
    <cellStyle name="Note 3 2 4 4 3" xfId="6592"/>
    <cellStyle name="Note 3 2 4 4 3 2" xfId="24027"/>
    <cellStyle name="Note 3 2 4 4 3 3" xfId="38479"/>
    <cellStyle name="Note 3 2 4 4 4" xfId="9033"/>
    <cellStyle name="Note 3 2 4 4 4 2" xfId="26468"/>
    <cellStyle name="Note 3 2 4 4 4 3" xfId="40920"/>
    <cellStyle name="Note 3 2 4 4 5" xfId="11453"/>
    <cellStyle name="Note 3 2 4 4 5 2" xfId="28888"/>
    <cellStyle name="Note 3 2 4 4 5 3" xfId="43340"/>
    <cellStyle name="Note 3 2 4 4 6" xfId="15184"/>
    <cellStyle name="Note 3 2 4 4 6 2" xfId="32619"/>
    <cellStyle name="Note 3 2 4 4 6 3" xfId="47071"/>
    <cellStyle name="Note 3 2 4 4 7" xfId="18460"/>
    <cellStyle name="Note 3 2 4 4 8" xfId="20346"/>
    <cellStyle name="Note 3 2 4 5" xfId="4127"/>
    <cellStyle name="Note 3 2 4 5 2" xfId="13724"/>
    <cellStyle name="Note 3 2 4 5 2 2" xfId="31159"/>
    <cellStyle name="Note 3 2 4 5 2 3" xfId="45611"/>
    <cellStyle name="Note 3 2 4 5 3" xfId="16185"/>
    <cellStyle name="Note 3 2 4 5 3 2" xfId="33620"/>
    <cellStyle name="Note 3 2 4 5 3 3" xfId="48072"/>
    <cellStyle name="Note 3 2 4 5 4" xfId="21563"/>
    <cellStyle name="Note 3 2 4 5 5" xfId="36015"/>
    <cellStyle name="Note 3 2 4 6" xfId="6589"/>
    <cellStyle name="Note 3 2 4 6 2" xfId="24024"/>
    <cellStyle name="Note 3 2 4 6 3" xfId="38476"/>
    <cellStyle name="Note 3 2 4 7" xfId="9030"/>
    <cellStyle name="Note 3 2 4 7 2" xfId="26465"/>
    <cellStyle name="Note 3 2 4 7 3" xfId="40917"/>
    <cellStyle name="Note 3 2 4 8" xfId="11450"/>
    <cellStyle name="Note 3 2 4 8 2" xfId="28885"/>
    <cellStyle name="Note 3 2 4 8 3" xfId="43337"/>
    <cellStyle name="Note 3 2 4 9" xfId="18457"/>
    <cellStyle name="Note 3 2 5" xfId="1620"/>
    <cellStyle name="Note 3 2 5 2" xfId="1621"/>
    <cellStyle name="Note 3 2 5 2 2" xfId="4132"/>
    <cellStyle name="Note 3 2 5 2 2 2" xfId="13728"/>
    <cellStyle name="Note 3 2 5 2 2 2 2" xfId="31163"/>
    <cellStyle name="Note 3 2 5 2 2 2 3" xfId="45615"/>
    <cellStyle name="Note 3 2 5 2 2 3" xfId="16189"/>
    <cellStyle name="Note 3 2 5 2 2 3 2" xfId="33624"/>
    <cellStyle name="Note 3 2 5 2 2 3 3" xfId="48076"/>
    <cellStyle name="Note 3 2 5 2 2 4" xfId="21568"/>
    <cellStyle name="Note 3 2 5 2 2 5" xfId="36020"/>
    <cellStyle name="Note 3 2 5 2 3" xfId="6594"/>
    <cellStyle name="Note 3 2 5 2 3 2" xfId="24029"/>
    <cellStyle name="Note 3 2 5 2 3 3" xfId="38481"/>
    <cellStyle name="Note 3 2 5 2 4" xfId="9035"/>
    <cellStyle name="Note 3 2 5 2 4 2" xfId="26470"/>
    <cellStyle name="Note 3 2 5 2 4 3" xfId="40922"/>
    <cellStyle name="Note 3 2 5 2 5" xfId="11455"/>
    <cellStyle name="Note 3 2 5 2 5 2" xfId="28890"/>
    <cellStyle name="Note 3 2 5 2 5 3" xfId="43342"/>
    <cellStyle name="Note 3 2 5 2 6" xfId="18462"/>
    <cellStyle name="Note 3 2 5 3" xfId="1622"/>
    <cellStyle name="Note 3 2 5 3 2" xfId="4133"/>
    <cellStyle name="Note 3 2 5 3 2 2" xfId="13729"/>
    <cellStyle name="Note 3 2 5 3 2 2 2" xfId="31164"/>
    <cellStyle name="Note 3 2 5 3 2 2 3" xfId="45616"/>
    <cellStyle name="Note 3 2 5 3 2 3" xfId="16190"/>
    <cellStyle name="Note 3 2 5 3 2 3 2" xfId="33625"/>
    <cellStyle name="Note 3 2 5 3 2 3 3" xfId="48077"/>
    <cellStyle name="Note 3 2 5 3 2 4" xfId="21569"/>
    <cellStyle name="Note 3 2 5 3 2 5" xfId="36021"/>
    <cellStyle name="Note 3 2 5 3 3" xfId="6595"/>
    <cellStyle name="Note 3 2 5 3 3 2" xfId="24030"/>
    <cellStyle name="Note 3 2 5 3 3 3" xfId="38482"/>
    <cellStyle name="Note 3 2 5 3 4" xfId="9036"/>
    <cellStyle name="Note 3 2 5 3 4 2" xfId="26471"/>
    <cellStyle name="Note 3 2 5 3 4 3" xfId="40923"/>
    <cellStyle name="Note 3 2 5 3 5" xfId="11456"/>
    <cellStyle name="Note 3 2 5 3 5 2" xfId="28891"/>
    <cellStyle name="Note 3 2 5 3 5 3" xfId="43343"/>
    <cellStyle name="Note 3 2 5 3 6" xfId="18463"/>
    <cellStyle name="Note 3 2 5 4" xfId="1623"/>
    <cellStyle name="Note 3 2 5 4 2" xfId="4134"/>
    <cellStyle name="Note 3 2 5 4 2 2" xfId="21570"/>
    <cellStyle name="Note 3 2 5 4 2 3" xfId="36022"/>
    <cellStyle name="Note 3 2 5 4 3" xfId="6596"/>
    <cellStyle name="Note 3 2 5 4 3 2" xfId="24031"/>
    <cellStyle name="Note 3 2 5 4 3 3" xfId="38483"/>
    <cellStyle name="Note 3 2 5 4 4" xfId="9037"/>
    <cellStyle name="Note 3 2 5 4 4 2" xfId="26472"/>
    <cellStyle name="Note 3 2 5 4 4 3" xfId="40924"/>
    <cellStyle name="Note 3 2 5 4 5" xfId="11457"/>
    <cellStyle name="Note 3 2 5 4 5 2" xfId="28892"/>
    <cellStyle name="Note 3 2 5 4 5 3" xfId="43344"/>
    <cellStyle name="Note 3 2 5 4 6" xfId="15185"/>
    <cellStyle name="Note 3 2 5 4 6 2" xfId="32620"/>
    <cellStyle name="Note 3 2 5 4 6 3" xfId="47072"/>
    <cellStyle name="Note 3 2 5 4 7" xfId="18464"/>
    <cellStyle name="Note 3 2 5 4 8" xfId="20347"/>
    <cellStyle name="Note 3 2 5 5" xfId="4131"/>
    <cellStyle name="Note 3 2 5 5 2" xfId="13727"/>
    <cellStyle name="Note 3 2 5 5 2 2" xfId="31162"/>
    <cellStyle name="Note 3 2 5 5 2 3" xfId="45614"/>
    <cellStyle name="Note 3 2 5 5 3" xfId="16188"/>
    <cellStyle name="Note 3 2 5 5 3 2" xfId="33623"/>
    <cellStyle name="Note 3 2 5 5 3 3" xfId="48075"/>
    <cellStyle name="Note 3 2 5 5 4" xfId="21567"/>
    <cellStyle name="Note 3 2 5 5 5" xfId="36019"/>
    <cellStyle name="Note 3 2 5 6" xfId="6593"/>
    <cellStyle name="Note 3 2 5 6 2" xfId="24028"/>
    <cellStyle name="Note 3 2 5 6 3" xfId="38480"/>
    <cellStyle name="Note 3 2 5 7" xfId="9034"/>
    <cellStyle name="Note 3 2 5 7 2" xfId="26469"/>
    <cellStyle name="Note 3 2 5 7 3" xfId="40921"/>
    <cellStyle name="Note 3 2 5 8" xfId="11454"/>
    <cellStyle name="Note 3 2 5 8 2" xfId="28889"/>
    <cellStyle name="Note 3 2 5 8 3" xfId="43341"/>
    <cellStyle name="Note 3 2 5 9" xfId="18461"/>
    <cellStyle name="Note 3 2 6" xfId="1624"/>
    <cellStyle name="Note 3 2 6 2" xfId="4135"/>
    <cellStyle name="Note 3 2 6 2 2" xfId="13730"/>
    <cellStyle name="Note 3 2 6 2 2 2" xfId="31165"/>
    <cellStyle name="Note 3 2 6 2 2 3" xfId="45617"/>
    <cellStyle name="Note 3 2 6 2 3" xfId="16191"/>
    <cellStyle name="Note 3 2 6 2 3 2" xfId="33626"/>
    <cellStyle name="Note 3 2 6 2 3 3" xfId="48078"/>
    <cellStyle name="Note 3 2 6 2 4" xfId="21571"/>
    <cellStyle name="Note 3 2 6 2 5" xfId="36023"/>
    <cellStyle name="Note 3 2 6 3" xfId="6597"/>
    <cellStyle name="Note 3 2 6 3 2" xfId="24032"/>
    <cellStyle name="Note 3 2 6 3 3" xfId="38484"/>
    <cellStyle name="Note 3 2 6 4" xfId="9038"/>
    <cellStyle name="Note 3 2 6 4 2" xfId="26473"/>
    <cellStyle name="Note 3 2 6 4 3" xfId="40925"/>
    <cellStyle name="Note 3 2 6 5" xfId="11458"/>
    <cellStyle name="Note 3 2 6 5 2" xfId="28893"/>
    <cellStyle name="Note 3 2 6 5 3" xfId="43345"/>
    <cellStyle name="Note 3 2 6 6" xfId="18465"/>
    <cellStyle name="Note 3 2 7" xfId="1625"/>
    <cellStyle name="Note 3 2 7 2" xfId="4136"/>
    <cellStyle name="Note 3 2 7 2 2" xfId="13731"/>
    <cellStyle name="Note 3 2 7 2 2 2" xfId="31166"/>
    <cellStyle name="Note 3 2 7 2 2 3" xfId="45618"/>
    <cellStyle name="Note 3 2 7 2 3" xfId="16192"/>
    <cellStyle name="Note 3 2 7 2 3 2" xfId="33627"/>
    <cellStyle name="Note 3 2 7 2 3 3" xfId="48079"/>
    <cellStyle name="Note 3 2 7 2 4" xfId="21572"/>
    <cellStyle name="Note 3 2 7 2 5" xfId="36024"/>
    <cellStyle name="Note 3 2 7 3" xfId="6598"/>
    <cellStyle name="Note 3 2 7 3 2" xfId="24033"/>
    <cellStyle name="Note 3 2 7 3 3" xfId="38485"/>
    <cellStyle name="Note 3 2 7 4" xfId="9039"/>
    <cellStyle name="Note 3 2 7 4 2" xfId="26474"/>
    <cellStyle name="Note 3 2 7 4 3" xfId="40926"/>
    <cellStyle name="Note 3 2 7 5" xfId="11459"/>
    <cellStyle name="Note 3 2 7 5 2" xfId="28894"/>
    <cellStyle name="Note 3 2 7 5 3" xfId="43346"/>
    <cellStyle name="Note 3 2 7 6" xfId="18466"/>
    <cellStyle name="Note 3 2 8" xfId="1626"/>
    <cellStyle name="Note 3 2 8 2" xfId="4137"/>
    <cellStyle name="Note 3 2 8 2 2" xfId="21573"/>
    <cellStyle name="Note 3 2 8 2 3" xfId="36025"/>
    <cellStyle name="Note 3 2 8 3" xfId="6599"/>
    <cellStyle name="Note 3 2 8 3 2" xfId="24034"/>
    <cellStyle name="Note 3 2 8 3 3" xfId="38486"/>
    <cellStyle name="Note 3 2 8 4" xfId="9040"/>
    <cellStyle name="Note 3 2 8 4 2" xfId="26475"/>
    <cellStyle name="Note 3 2 8 4 3" xfId="40927"/>
    <cellStyle name="Note 3 2 8 5" xfId="11460"/>
    <cellStyle name="Note 3 2 8 5 2" xfId="28895"/>
    <cellStyle name="Note 3 2 8 5 3" xfId="43347"/>
    <cellStyle name="Note 3 2 8 6" xfId="15186"/>
    <cellStyle name="Note 3 2 8 6 2" xfId="32621"/>
    <cellStyle name="Note 3 2 8 6 3" xfId="47073"/>
    <cellStyle name="Note 3 2 8 7" xfId="18467"/>
    <cellStyle name="Note 3 2 8 8" xfId="20348"/>
    <cellStyle name="Note 3 2 9" xfId="4118"/>
    <cellStyle name="Note 3 2 9 2" xfId="13717"/>
    <cellStyle name="Note 3 2 9 2 2" xfId="31152"/>
    <cellStyle name="Note 3 2 9 2 3" xfId="45604"/>
    <cellStyle name="Note 3 2 9 3" xfId="16178"/>
    <cellStyle name="Note 3 2 9 3 2" xfId="33613"/>
    <cellStyle name="Note 3 2 9 3 3" xfId="48065"/>
    <cellStyle name="Note 3 2 9 4" xfId="21554"/>
    <cellStyle name="Note 3 2 9 5" xfId="36006"/>
    <cellStyle name="Note 3 20" xfId="1627"/>
    <cellStyle name="Note 3 20 10" xfId="18468"/>
    <cellStyle name="Note 3 20 2" xfId="1628"/>
    <cellStyle name="Note 3 20 2 10" xfId="9042"/>
    <cellStyle name="Note 3 20 2 10 2" xfId="26477"/>
    <cellStyle name="Note 3 20 2 10 3" xfId="40929"/>
    <cellStyle name="Note 3 20 2 11" xfId="11462"/>
    <cellStyle name="Note 3 20 2 11 2" xfId="28897"/>
    <cellStyle name="Note 3 20 2 11 3" xfId="43349"/>
    <cellStyle name="Note 3 20 2 12" xfId="18469"/>
    <cellStyle name="Note 3 20 2 2" xfId="1629"/>
    <cellStyle name="Note 3 20 2 2 2" xfId="1630"/>
    <cellStyle name="Note 3 20 2 2 2 2" xfId="4141"/>
    <cellStyle name="Note 3 20 2 2 2 2 2" xfId="13735"/>
    <cellStyle name="Note 3 20 2 2 2 2 2 2" xfId="31170"/>
    <cellStyle name="Note 3 20 2 2 2 2 2 3" xfId="45622"/>
    <cellStyle name="Note 3 20 2 2 2 2 3" xfId="16196"/>
    <cellStyle name="Note 3 20 2 2 2 2 3 2" xfId="33631"/>
    <cellStyle name="Note 3 20 2 2 2 2 3 3" xfId="48083"/>
    <cellStyle name="Note 3 20 2 2 2 2 4" xfId="21577"/>
    <cellStyle name="Note 3 20 2 2 2 2 5" xfId="36029"/>
    <cellStyle name="Note 3 20 2 2 2 3" xfId="6603"/>
    <cellStyle name="Note 3 20 2 2 2 3 2" xfId="24038"/>
    <cellStyle name="Note 3 20 2 2 2 3 3" xfId="38490"/>
    <cellStyle name="Note 3 20 2 2 2 4" xfId="9044"/>
    <cellStyle name="Note 3 20 2 2 2 4 2" xfId="26479"/>
    <cellStyle name="Note 3 20 2 2 2 4 3" xfId="40931"/>
    <cellStyle name="Note 3 20 2 2 2 5" xfId="11464"/>
    <cellStyle name="Note 3 20 2 2 2 5 2" xfId="28899"/>
    <cellStyle name="Note 3 20 2 2 2 5 3" xfId="43351"/>
    <cellStyle name="Note 3 20 2 2 2 6" xfId="18471"/>
    <cellStyle name="Note 3 20 2 2 3" xfId="1631"/>
    <cellStyle name="Note 3 20 2 2 3 2" xfId="4142"/>
    <cellStyle name="Note 3 20 2 2 3 2 2" xfId="13736"/>
    <cellStyle name="Note 3 20 2 2 3 2 2 2" xfId="31171"/>
    <cellStyle name="Note 3 20 2 2 3 2 2 3" xfId="45623"/>
    <cellStyle name="Note 3 20 2 2 3 2 3" xfId="16197"/>
    <cellStyle name="Note 3 20 2 2 3 2 3 2" xfId="33632"/>
    <cellStyle name="Note 3 20 2 2 3 2 3 3" xfId="48084"/>
    <cellStyle name="Note 3 20 2 2 3 2 4" xfId="21578"/>
    <cellStyle name="Note 3 20 2 2 3 2 5" xfId="36030"/>
    <cellStyle name="Note 3 20 2 2 3 3" xfId="6604"/>
    <cellStyle name="Note 3 20 2 2 3 3 2" xfId="24039"/>
    <cellStyle name="Note 3 20 2 2 3 3 3" xfId="38491"/>
    <cellStyle name="Note 3 20 2 2 3 4" xfId="9045"/>
    <cellStyle name="Note 3 20 2 2 3 4 2" xfId="26480"/>
    <cellStyle name="Note 3 20 2 2 3 4 3" xfId="40932"/>
    <cellStyle name="Note 3 20 2 2 3 5" xfId="11465"/>
    <cellStyle name="Note 3 20 2 2 3 5 2" xfId="28900"/>
    <cellStyle name="Note 3 20 2 2 3 5 3" xfId="43352"/>
    <cellStyle name="Note 3 20 2 2 3 6" xfId="18472"/>
    <cellStyle name="Note 3 20 2 2 4" xfId="1632"/>
    <cellStyle name="Note 3 20 2 2 4 2" xfId="4143"/>
    <cellStyle name="Note 3 20 2 2 4 2 2" xfId="21579"/>
    <cellStyle name="Note 3 20 2 2 4 2 3" xfId="36031"/>
    <cellStyle name="Note 3 20 2 2 4 3" xfId="6605"/>
    <cellStyle name="Note 3 20 2 2 4 3 2" xfId="24040"/>
    <cellStyle name="Note 3 20 2 2 4 3 3" xfId="38492"/>
    <cellStyle name="Note 3 20 2 2 4 4" xfId="9046"/>
    <cellStyle name="Note 3 20 2 2 4 4 2" xfId="26481"/>
    <cellStyle name="Note 3 20 2 2 4 4 3" xfId="40933"/>
    <cellStyle name="Note 3 20 2 2 4 5" xfId="11466"/>
    <cellStyle name="Note 3 20 2 2 4 5 2" xfId="28901"/>
    <cellStyle name="Note 3 20 2 2 4 5 3" xfId="43353"/>
    <cellStyle name="Note 3 20 2 2 4 6" xfId="15187"/>
    <cellStyle name="Note 3 20 2 2 4 6 2" xfId="32622"/>
    <cellStyle name="Note 3 20 2 2 4 6 3" xfId="47074"/>
    <cellStyle name="Note 3 20 2 2 4 7" xfId="18473"/>
    <cellStyle name="Note 3 20 2 2 4 8" xfId="20349"/>
    <cellStyle name="Note 3 20 2 2 5" xfId="4140"/>
    <cellStyle name="Note 3 20 2 2 5 2" xfId="13734"/>
    <cellStyle name="Note 3 20 2 2 5 2 2" xfId="31169"/>
    <cellStyle name="Note 3 20 2 2 5 2 3" xfId="45621"/>
    <cellStyle name="Note 3 20 2 2 5 3" xfId="16195"/>
    <cellStyle name="Note 3 20 2 2 5 3 2" xfId="33630"/>
    <cellStyle name="Note 3 20 2 2 5 3 3" xfId="48082"/>
    <cellStyle name="Note 3 20 2 2 5 4" xfId="21576"/>
    <cellStyle name="Note 3 20 2 2 5 5" xfId="36028"/>
    <cellStyle name="Note 3 20 2 2 6" xfId="6602"/>
    <cellStyle name="Note 3 20 2 2 6 2" xfId="24037"/>
    <cellStyle name="Note 3 20 2 2 6 3" xfId="38489"/>
    <cellStyle name="Note 3 20 2 2 7" xfId="9043"/>
    <cellStyle name="Note 3 20 2 2 7 2" xfId="26478"/>
    <cellStyle name="Note 3 20 2 2 7 3" xfId="40930"/>
    <cellStyle name="Note 3 20 2 2 8" xfId="11463"/>
    <cellStyle name="Note 3 20 2 2 8 2" xfId="28898"/>
    <cellStyle name="Note 3 20 2 2 8 3" xfId="43350"/>
    <cellStyle name="Note 3 20 2 2 9" xfId="18470"/>
    <cellStyle name="Note 3 20 2 3" xfId="1633"/>
    <cellStyle name="Note 3 20 2 3 2" xfId="1634"/>
    <cellStyle name="Note 3 20 2 3 2 2" xfId="4145"/>
    <cellStyle name="Note 3 20 2 3 2 2 2" xfId="13738"/>
    <cellStyle name="Note 3 20 2 3 2 2 2 2" xfId="31173"/>
    <cellStyle name="Note 3 20 2 3 2 2 2 3" xfId="45625"/>
    <cellStyle name="Note 3 20 2 3 2 2 3" xfId="16199"/>
    <cellStyle name="Note 3 20 2 3 2 2 3 2" xfId="33634"/>
    <cellStyle name="Note 3 20 2 3 2 2 3 3" xfId="48086"/>
    <cellStyle name="Note 3 20 2 3 2 2 4" xfId="21581"/>
    <cellStyle name="Note 3 20 2 3 2 2 5" xfId="36033"/>
    <cellStyle name="Note 3 20 2 3 2 3" xfId="6607"/>
    <cellStyle name="Note 3 20 2 3 2 3 2" xfId="24042"/>
    <cellStyle name="Note 3 20 2 3 2 3 3" xfId="38494"/>
    <cellStyle name="Note 3 20 2 3 2 4" xfId="9048"/>
    <cellStyle name="Note 3 20 2 3 2 4 2" xfId="26483"/>
    <cellStyle name="Note 3 20 2 3 2 4 3" xfId="40935"/>
    <cellStyle name="Note 3 20 2 3 2 5" xfId="11468"/>
    <cellStyle name="Note 3 20 2 3 2 5 2" xfId="28903"/>
    <cellStyle name="Note 3 20 2 3 2 5 3" xfId="43355"/>
    <cellStyle name="Note 3 20 2 3 2 6" xfId="18475"/>
    <cellStyle name="Note 3 20 2 3 3" xfId="1635"/>
    <cellStyle name="Note 3 20 2 3 3 2" xfId="4146"/>
    <cellStyle name="Note 3 20 2 3 3 2 2" xfId="13739"/>
    <cellStyle name="Note 3 20 2 3 3 2 2 2" xfId="31174"/>
    <cellStyle name="Note 3 20 2 3 3 2 2 3" xfId="45626"/>
    <cellStyle name="Note 3 20 2 3 3 2 3" xfId="16200"/>
    <cellStyle name="Note 3 20 2 3 3 2 3 2" xfId="33635"/>
    <cellStyle name="Note 3 20 2 3 3 2 3 3" xfId="48087"/>
    <cellStyle name="Note 3 20 2 3 3 2 4" xfId="21582"/>
    <cellStyle name="Note 3 20 2 3 3 2 5" xfId="36034"/>
    <cellStyle name="Note 3 20 2 3 3 3" xfId="6608"/>
    <cellStyle name="Note 3 20 2 3 3 3 2" xfId="24043"/>
    <cellStyle name="Note 3 20 2 3 3 3 3" xfId="38495"/>
    <cellStyle name="Note 3 20 2 3 3 4" xfId="9049"/>
    <cellStyle name="Note 3 20 2 3 3 4 2" xfId="26484"/>
    <cellStyle name="Note 3 20 2 3 3 4 3" xfId="40936"/>
    <cellStyle name="Note 3 20 2 3 3 5" xfId="11469"/>
    <cellStyle name="Note 3 20 2 3 3 5 2" xfId="28904"/>
    <cellStyle name="Note 3 20 2 3 3 5 3" xfId="43356"/>
    <cellStyle name="Note 3 20 2 3 3 6" xfId="18476"/>
    <cellStyle name="Note 3 20 2 3 4" xfId="1636"/>
    <cellStyle name="Note 3 20 2 3 4 2" xfId="4147"/>
    <cellStyle name="Note 3 20 2 3 4 2 2" xfId="21583"/>
    <cellStyle name="Note 3 20 2 3 4 2 3" xfId="36035"/>
    <cellStyle name="Note 3 20 2 3 4 3" xfId="6609"/>
    <cellStyle name="Note 3 20 2 3 4 3 2" xfId="24044"/>
    <cellStyle name="Note 3 20 2 3 4 3 3" xfId="38496"/>
    <cellStyle name="Note 3 20 2 3 4 4" xfId="9050"/>
    <cellStyle name="Note 3 20 2 3 4 4 2" xfId="26485"/>
    <cellStyle name="Note 3 20 2 3 4 4 3" xfId="40937"/>
    <cellStyle name="Note 3 20 2 3 4 5" xfId="11470"/>
    <cellStyle name="Note 3 20 2 3 4 5 2" xfId="28905"/>
    <cellStyle name="Note 3 20 2 3 4 5 3" xfId="43357"/>
    <cellStyle name="Note 3 20 2 3 4 6" xfId="15188"/>
    <cellStyle name="Note 3 20 2 3 4 6 2" xfId="32623"/>
    <cellStyle name="Note 3 20 2 3 4 6 3" xfId="47075"/>
    <cellStyle name="Note 3 20 2 3 4 7" xfId="18477"/>
    <cellStyle name="Note 3 20 2 3 4 8" xfId="20350"/>
    <cellStyle name="Note 3 20 2 3 5" xfId="4144"/>
    <cellStyle name="Note 3 20 2 3 5 2" xfId="13737"/>
    <cellStyle name="Note 3 20 2 3 5 2 2" xfId="31172"/>
    <cellStyle name="Note 3 20 2 3 5 2 3" xfId="45624"/>
    <cellStyle name="Note 3 20 2 3 5 3" xfId="16198"/>
    <cellStyle name="Note 3 20 2 3 5 3 2" xfId="33633"/>
    <cellStyle name="Note 3 20 2 3 5 3 3" xfId="48085"/>
    <cellStyle name="Note 3 20 2 3 5 4" xfId="21580"/>
    <cellStyle name="Note 3 20 2 3 5 5" xfId="36032"/>
    <cellStyle name="Note 3 20 2 3 6" xfId="6606"/>
    <cellStyle name="Note 3 20 2 3 6 2" xfId="24041"/>
    <cellStyle name="Note 3 20 2 3 6 3" xfId="38493"/>
    <cellStyle name="Note 3 20 2 3 7" xfId="9047"/>
    <cellStyle name="Note 3 20 2 3 7 2" xfId="26482"/>
    <cellStyle name="Note 3 20 2 3 7 3" xfId="40934"/>
    <cellStyle name="Note 3 20 2 3 8" xfId="11467"/>
    <cellStyle name="Note 3 20 2 3 8 2" xfId="28902"/>
    <cellStyle name="Note 3 20 2 3 8 3" xfId="43354"/>
    <cellStyle name="Note 3 20 2 3 9" xfId="18474"/>
    <cellStyle name="Note 3 20 2 4" xfId="1637"/>
    <cellStyle name="Note 3 20 2 4 2" xfId="1638"/>
    <cellStyle name="Note 3 20 2 4 2 2" xfId="4149"/>
    <cellStyle name="Note 3 20 2 4 2 2 2" xfId="13741"/>
    <cellStyle name="Note 3 20 2 4 2 2 2 2" xfId="31176"/>
    <cellStyle name="Note 3 20 2 4 2 2 2 3" xfId="45628"/>
    <cellStyle name="Note 3 20 2 4 2 2 3" xfId="16202"/>
    <cellStyle name="Note 3 20 2 4 2 2 3 2" xfId="33637"/>
    <cellStyle name="Note 3 20 2 4 2 2 3 3" xfId="48089"/>
    <cellStyle name="Note 3 20 2 4 2 2 4" xfId="21585"/>
    <cellStyle name="Note 3 20 2 4 2 2 5" xfId="36037"/>
    <cellStyle name="Note 3 20 2 4 2 3" xfId="6611"/>
    <cellStyle name="Note 3 20 2 4 2 3 2" xfId="24046"/>
    <cellStyle name="Note 3 20 2 4 2 3 3" xfId="38498"/>
    <cellStyle name="Note 3 20 2 4 2 4" xfId="9052"/>
    <cellStyle name="Note 3 20 2 4 2 4 2" xfId="26487"/>
    <cellStyle name="Note 3 20 2 4 2 4 3" xfId="40939"/>
    <cellStyle name="Note 3 20 2 4 2 5" xfId="11472"/>
    <cellStyle name="Note 3 20 2 4 2 5 2" xfId="28907"/>
    <cellStyle name="Note 3 20 2 4 2 5 3" xfId="43359"/>
    <cellStyle name="Note 3 20 2 4 2 6" xfId="18479"/>
    <cellStyle name="Note 3 20 2 4 3" xfId="1639"/>
    <cellStyle name="Note 3 20 2 4 3 2" xfId="4150"/>
    <cellStyle name="Note 3 20 2 4 3 2 2" xfId="13742"/>
    <cellStyle name="Note 3 20 2 4 3 2 2 2" xfId="31177"/>
    <cellStyle name="Note 3 20 2 4 3 2 2 3" xfId="45629"/>
    <cellStyle name="Note 3 20 2 4 3 2 3" xfId="16203"/>
    <cellStyle name="Note 3 20 2 4 3 2 3 2" xfId="33638"/>
    <cellStyle name="Note 3 20 2 4 3 2 3 3" xfId="48090"/>
    <cellStyle name="Note 3 20 2 4 3 2 4" xfId="21586"/>
    <cellStyle name="Note 3 20 2 4 3 2 5" xfId="36038"/>
    <cellStyle name="Note 3 20 2 4 3 3" xfId="6612"/>
    <cellStyle name="Note 3 20 2 4 3 3 2" xfId="24047"/>
    <cellStyle name="Note 3 20 2 4 3 3 3" xfId="38499"/>
    <cellStyle name="Note 3 20 2 4 3 4" xfId="9053"/>
    <cellStyle name="Note 3 20 2 4 3 4 2" xfId="26488"/>
    <cellStyle name="Note 3 20 2 4 3 4 3" xfId="40940"/>
    <cellStyle name="Note 3 20 2 4 3 5" xfId="11473"/>
    <cellStyle name="Note 3 20 2 4 3 5 2" xfId="28908"/>
    <cellStyle name="Note 3 20 2 4 3 5 3" xfId="43360"/>
    <cellStyle name="Note 3 20 2 4 3 6" xfId="18480"/>
    <cellStyle name="Note 3 20 2 4 4" xfId="1640"/>
    <cellStyle name="Note 3 20 2 4 4 2" xfId="4151"/>
    <cellStyle name="Note 3 20 2 4 4 2 2" xfId="21587"/>
    <cellStyle name="Note 3 20 2 4 4 2 3" xfId="36039"/>
    <cellStyle name="Note 3 20 2 4 4 3" xfId="6613"/>
    <cellStyle name="Note 3 20 2 4 4 3 2" xfId="24048"/>
    <cellStyle name="Note 3 20 2 4 4 3 3" xfId="38500"/>
    <cellStyle name="Note 3 20 2 4 4 4" xfId="9054"/>
    <cellStyle name="Note 3 20 2 4 4 4 2" xfId="26489"/>
    <cellStyle name="Note 3 20 2 4 4 4 3" xfId="40941"/>
    <cellStyle name="Note 3 20 2 4 4 5" xfId="11474"/>
    <cellStyle name="Note 3 20 2 4 4 5 2" xfId="28909"/>
    <cellStyle name="Note 3 20 2 4 4 5 3" xfId="43361"/>
    <cellStyle name="Note 3 20 2 4 4 6" xfId="15189"/>
    <cellStyle name="Note 3 20 2 4 4 6 2" xfId="32624"/>
    <cellStyle name="Note 3 20 2 4 4 6 3" xfId="47076"/>
    <cellStyle name="Note 3 20 2 4 4 7" xfId="18481"/>
    <cellStyle name="Note 3 20 2 4 4 8" xfId="20351"/>
    <cellStyle name="Note 3 20 2 4 5" xfId="4148"/>
    <cellStyle name="Note 3 20 2 4 5 2" xfId="13740"/>
    <cellStyle name="Note 3 20 2 4 5 2 2" xfId="31175"/>
    <cellStyle name="Note 3 20 2 4 5 2 3" xfId="45627"/>
    <cellStyle name="Note 3 20 2 4 5 3" xfId="16201"/>
    <cellStyle name="Note 3 20 2 4 5 3 2" xfId="33636"/>
    <cellStyle name="Note 3 20 2 4 5 3 3" xfId="48088"/>
    <cellStyle name="Note 3 20 2 4 5 4" xfId="21584"/>
    <cellStyle name="Note 3 20 2 4 5 5" xfId="36036"/>
    <cellStyle name="Note 3 20 2 4 6" xfId="6610"/>
    <cellStyle name="Note 3 20 2 4 6 2" xfId="24045"/>
    <cellStyle name="Note 3 20 2 4 6 3" xfId="38497"/>
    <cellStyle name="Note 3 20 2 4 7" xfId="9051"/>
    <cellStyle name="Note 3 20 2 4 7 2" xfId="26486"/>
    <cellStyle name="Note 3 20 2 4 7 3" xfId="40938"/>
    <cellStyle name="Note 3 20 2 4 8" xfId="11471"/>
    <cellStyle name="Note 3 20 2 4 8 2" xfId="28906"/>
    <cellStyle name="Note 3 20 2 4 8 3" xfId="43358"/>
    <cellStyle name="Note 3 20 2 4 9" xfId="18478"/>
    <cellStyle name="Note 3 20 2 5" xfId="1641"/>
    <cellStyle name="Note 3 20 2 5 2" xfId="4152"/>
    <cellStyle name="Note 3 20 2 5 2 2" xfId="13743"/>
    <cellStyle name="Note 3 20 2 5 2 2 2" xfId="31178"/>
    <cellStyle name="Note 3 20 2 5 2 2 3" xfId="45630"/>
    <cellStyle name="Note 3 20 2 5 2 3" xfId="16204"/>
    <cellStyle name="Note 3 20 2 5 2 3 2" xfId="33639"/>
    <cellStyle name="Note 3 20 2 5 2 3 3" xfId="48091"/>
    <cellStyle name="Note 3 20 2 5 2 4" xfId="21588"/>
    <cellStyle name="Note 3 20 2 5 2 5" xfId="36040"/>
    <cellStyle name="Note 3 20 2 5 3" xfId="6614"/>
    <cellStyle name="Note 3 20 2 5 3 2" xfId="24049"/>
    <cellStyle name="Note 3 20 2 5 3 3" xfId="38501"/>
    <cellStyle name="Note 3 20 2 5 4" xfId="9055"/>
    <cellStyle name="Note 3 20 2 5 4 2" xfId="26490"/>
    <cellStyle name="Note 3 20 2 5 4 3" xfId="40942"/>
    <cellStyle name="Note 3 20 2 5 5" xfId="11475"/>
    <cellStyle name="Note 3 20 2 5 5 2" xfId="28910"/>
    <cellStyle name="Note 3 20 2 5 5 3" xfId="43362"/>
    <cellStyle name="Note 3 20 2 5 6" xfId="18482"/>
    <cellStyle name="Note 3 20 2 6" xfId="1642"/>
    <cellStyle name="Note 3 20 2 6 2" xfId="4153"/>
    <cellStyle name="Note 3 20 2 6 2 2" xfId="13744"/>
    <cellStyle name="Note 3 20 2 6 2 2 2" xfId="31179"/>
    <cellStyle name="Note 3 20 2 6 2 2 3" xfId="45631"/>
    <cellStyle name="Note 3 20 2 6 2 3" xfId="16205"/>
    <cellStyle name="Note 3 20 2 6 2 3 2" xfId="33640"/>
    <cellStyle name="Note 3 20 2 6 2 3 3" xfId="48092"/>
    <cellStyle name="Note 3 20 2 6 2 4" xfId="21589"/>
    <cellStyle name="Note 3 20 2 6 2 5" xfId="36041"/>
    <cellStyle name="Note 3 20 2 6 3" xfId="6615"/>
    <cellStyle name="Note 3 20 2 6 3 2" xfId="24050"/>
    <cellStyle name="Note 3 20 2 6 3 3" xfId="38502"/>
    <cellStyle name="Note 3 20 2 6 4" xfId="9056"/>
    <cellStyle name="Note 3 20 2 6 4 2" xfId="26491"/>
    <cellStyle name="Note 3 20 2 6 4 3" xfId="40943"/>
    <cellStyle name="Note 3 20 2 6 5" xfId="11476"/>
    <cellStyle name="Note 3 20 2 6 5 2" xfId="28911"/>
    <cellStyle name="Note 3 20 2 6 5 3" xfId="43363"/>
    <cellStyle name="Note 3 20 2 6 6" xfId="18483"/>
    <cellStyle name="Note 3 20 2 7" xfId="1643"/>
    <cellStyle name="Note 3 20 2 7 2" xfId="4154"/>
    <cellStyle name="Note 3 20 2 7 2 2" xfId="21590"/>
    <cellStyle name="Note 3 20 2 7 2 3" xfId="36042"/>
    <cellStyle name="Note 3 20 2 7 3" xfId="6616"/>
    <cellStyle name="Note 3 20 2 7 3 2" xfId="24051"/>
    <cellStyle name="Note 3 20 2 7 3 3" xfId="38503"/>
    <cellStyle name="Note 3 20 2 7 4" xfId="9057"/>
    <cellStyle name="Note 3 20 2 7 4 2" xfId="26492"/>
    <cellStyle name="Note 3 20 2 7 4 3" xfId="40944"/>
    <cellStyle name="Note 3 20 2 7 5" xfId="11477"/>
    <cellStyle name="Note 3 20 2 7 5 2" xfId="28912"/>
    <cellStyle name="Note 3 20 2 7 5 3" xfId="43364"/>
    <cellStyle name="Note 3 20 2 7 6" xfId="15190"/>
    <cellStyle name="Note 3 20 2 7 6 2" xfId="32625"/>
    <cellStyle name="Note 3 20 2 7 6 3" xfId="47077"/>
    <cellStyle name="Note 3 20 2 7 7" xfId="18484"/>
    <cellStyle name="Note 3 20 2 7 8" xfId="20352"/>
    <cellStyle name="Note 3 20 2 8" xfId="4139"/>
    <cellStyle name="Note 3 20 2 8 2" xfId="13733"/>
    <cellStyle name="Note 3 20 2 8 2 2" xfId="31168"/>
    <cellStyle name="Note 3 20 2 8 2 3" xfId="45620"/>
    <cellStyle name="Note 3 20 2 8 3" xfId="16194"/>
    <cellStyle name="Note 3 20 2 8 3 2" xfId="33629"/>
    <cellStyle name="Note 3 20 2 8 3 3" xfId="48081"/>
    <cellStyle name="Note 3 20 2 8 4" xfId="21575"/>
    <cellStyle name="Note 3 20 2 8 5" xfId="36027"/>
    <cellStyle name="Note 3 20 2 9" xfId="6601"/>
    <cellStyle name="Note 3 20 2 9 2" xfId="24036"/>
    <cellStyle name="Note 3 20 2 9 3" xfId="38488"/>
    <cellStyle name="Note 3 20 3" xfId="1644"/>
    <cellStyle name="Note 3 20 3 2" xfId="4155"/>
    <cellStyle name="Note 3 20 3 2 2" xfId="13745"/>
    <cellStyle name="Note 3 20 3 2 2 2" xfId="31180"/>
    <cellStyle name="Note 3 20 3 2 2 3" xfId="45632"/>
    <cellStyle name="Note 3 20 3 2 3" xfId="16206"/>
    <cellStyle name="Note 3 20 3 2 3 2" xfId="33641"/>
    <cellStyle name="Note 3 20 3 2 3 3" xfId="48093"/>
    <cellStyle name="Note 3 20 3 2 4" xfId="21591"/>
    <cellStyle name="Note 3 20 3 2 5" xfId="36043"/>
    <cellStyle name="Note 3 20 3 3" xfId="6617"/>
    <cellStyle name="Note 3 20 3 3 2" xfId="24052"/>
    <cellStyle name="Note 3 20 3 3 3" xfId="38504"/>
    <cellStyle name="Note 3 20 3 4" xfId="9058"/>
    <cellStyle name="Note 3 20 3 4 2" xfId="26493"/>
    <cellStyle name="Note 3 20 3 4 3" xfId="40945"/>
    <cellStyle name="Note 3 20 3 5" xfId="11478"/>
    <cellStyle name="Note 3 20 3 5 2" xfId="28913"/>
    <cellStyle name="Note 3 20 3 5 3" xfId="43365"/>
    <cellStyle name="Note 3 20 3 6" xfId="18485"/>
    <cellStyle name="Note 3 20 4" xfId="1645"/>
    <cellStyle name="Note 3 20 4 2" xfId="4156"/>
    <cellStyle name="Note 3 20 4 2 2" xfId="13746"/>
    <cellStyle name="Note 3 20 4 2 2 2" xfId="31181"/>
    <cellStyle name="Note 3 20 4 2 2 3" xfId="45633"/>
    <cellStyle name="Note 3 20 4 2 3" xfId="16207"/>
    <cellStyle name="Note 3 20 4 2 3 2" xfId="33642"/>
    <cellStyle name="Note 3 20 4 2 3 3" xfId="48094"/>
    <cellStyle name="Note 3 20 4 2 4" xfId="21592"/>
    <cellStyle name="Note 3 20 4 2 5" xfId="36044"/>
    <cellStyle name="Note 3 20 4 3" xfId="6618"/>
    <cellStyle name="Note 3 20 4 3 2" xfId="24053"/>
    <cellStyle name="Note 3 20 4 3 3" xfId="38505"/>
    <cellStyle name="Note 3 20 4 4" xfId="9059"/>
    <cellStyle name="Note 3 20 4 4 2" xfId="26494"/>
    <cellStyle name="Note 3 20 4 4 3" xfId="40946"/>
    <cellStyle name="Note 3 20 4 5" xfId="11479"/>
    <cellStyle name="Note 3 20 4 5 2" xfId="28914"/>
    <cellStyle name="Note 3 20 4 5 3" xfId="43366"/>
    <cellStyle name="Note 3 20 4 6" xfId="18486"/>
    <cellStyle name="Note 3 20 5" xfId="1646"/>
    <cellStyle name="Note 3 20 5 2" xfId="4157"/>
    <cellStyle name="Note 3 20 5 2 2" xfId="21593"/>
    <cellStyle name="Note 3 20 5 2 3" xfId="36045"/>
    <cellStyle name="Note 3 20 5 3" xfId="6619"/>
    <cellStyle name="Note 3 20 5 3 2" xfId="24054"/>
    <cellStyle name="Note 3 20 5 3 3" xfId="38506"/>
    <cellStyle name="Note 3 20 5 4" xfId="9060"/>
    <cellStyle name="Note 3 20 5 4 2" xfId="26495"/>
    <cellStyle name="Note 3 20 5 4 3" xfId="40947"/>
    <cellStyle name="Note 3 20 5 5" xfId="11480"/>
    <cellStyle name="Note 3 20 5 5 2" xfId="28915"/>
    <cellStyle name="Note 3 20 5 5 3" xfId="43367"/>
    <cellStyle name="Note 3 20 5 6" xfId="15191"/>
    <cellStyle name="Note 3 20 5 6 2" xfId="32626"/>
    <cellStyle name="Note 3 20 5 6 3" xfId="47078"/>
    <cellStyle name="Note 3 20 5 7" xfId="18487"/>
    <cellStyle name="Note 3 20 5 8" xfId="20353"/>
    <cellStyle name="Note 3 20 6" xfId="4138"/>
    <cellStyle name="Note 3 20 6 2" xfId="13732"/>
    <cellStyle name="Note 3 20 6 2 2" xfId="31167"/>
    <cellStyle name="Note 3 20 6 2 3" xfId="45619"/>
    <cellStyle name="Note 3 20 6 3" xfId="16193"/>
    <cellStyle name="Note 3 20 6 3 2" xfId="33628"/>
    <cellStyle name="Note 3 20 6 3 3" xfId="48080"/>
    <cellStyle name="Note 3 20 6 4" xfId="21574"/>
    <cellStyle name="Note 3 20 6 5" xfId="36026"/>
    <cellStyle name="Note 3 20 7" xfId="6600"/>
    <cellStyle name="Note 3 20 7 2" xfId="24035"/>
    <cellStyle name="Note 3 20 7 3" xfId="38487"/>
    <cellStyle name="Note 3 20 8" xfId="9041"/>
    <cellStyle name="Note 3 20 8 2" xfId="26476"/>
    <cellStyle name="Note 3 20 8 3" xfId="40928"/>
    <cellStyle name="Note 3 20 9" xfId="11461"/>
    <cellStyle name="Note 3 20 9 2" xfId="28896"/>
    <cellStyle name="Note 3 20 9 3" xfId="43348"/>
    <cellStyle name="Note 3 21" xfId="1647"/>
    <cellStyle name="Note 3 21 10" xfId="9061"/>
    <cellStyle name="Note 3 21 10 2" xfId="26496"/>
    <cellStyle name="Note 3 21 10 3" xfId="40948"/>
    <cellStyle name="Note 3 21 11" xfId="11481"/>
    <cellStyle name="Note 3 21 11 2" xfId="28916"/>
    <cellStyle name="Note 3 21 11 3" xfId="43368"/>
    <cellStyle name="Note 3 21 12" xfId="18488"/>
    <cellStyle name="Note 3 21 2" xfId="1648"/>
    <cellStyle name="Note 3 21 2 2" xfId="1649"/>
    <cellStyle name="Note 3 21 2 2 2" xfId="4160"/>
    <cellStyle name="Note 3 21 2 2 2 2" xfId="13749"/>
    <cellStyle name="Note 3 21 2 2 2 2 2" xfId="31184"/>
    <cellStyle name="Note 3 21 2 2 2 2 3" xfId="45636"/>
    <cellStyle name="Note 3 21 2 2 2 3" xfId="16210"/>
    <cellStyle name="Note 3 21 2 2 2 3 2" xfId="33645"/>
    <cellStyle name="Note 3 21 2 2 2 3 3" xfId="48097"/>
    <cellStyle name="Note 3 21 2 2 2 4" xfId="21596"/>
    <cellStyle name="Note 3 21 2 2 2 5" xfId="36048"/>
    <cellStyle name="Note 3 21 2 2 3" xfId="6622"/>
    <cellStyle name="Note 3 21 2 2 3 2" xfId="24057"/>
    <cellStyle name="Note 3 21 2 2 3 3" xfId="38509"/>
    <cellStyle name="Note 3 21 2 2 4" xfId="9063"/>
    <cellStyle name="Note 3 21 2 2 4 2" xfId="26498"/>
    <cellStyle name="Note 3 21 2 2 4 3" xfId="40950"/>
    <cellStyle name="Note 3 21 2 2 5" xfId="11483"/>
    <cellStyle name="Note 3 21 2 2 5 2" xfId="28918"/>
    <cellStyle name="Note 3 21 2 2 5 3" xfId="43370"/>
    <cellStyle name="Note 3 21 2 2 6" xfId="18490"/>
    <cellStyle name="Note 3 21 2 3" xfId="1650"/>
    <cellStyle name="Note 3 21 2 3 2" xfId="4161"/>
    <cellStyle name="Note 3 21 2 3 2 2" xfId="13750"/>
    <cellStyle name="Note 3 21 2 3 2 2 2" xfId="31185"/>
    <cellStyle name="Note 3 21 2 3 2 2 3" xfId="45637"/>
    <cellStyle name="Note 3 21 2 3 2 3" xfId="16211"/>
    <cellStyle name="Note 3 21 2 3 2 3 2" xfId="33646"/>
    <cellStyle name="Note 3 21 2 3 2 3 3" xfId="48098"/>
    <cellStyle name="Note 3 21 2 3 2 4" xfId="21597"/>
    <cellStyle name="Note 3 21 2 3 2 5" xfId="36049"/>
    <cellStyle name="Note 3 21 2 3 3" xfId="6623"/>
    <cellStyle name="Note 3 21 2 3 3 2" xfId="24058"/>
    <cellStyle name="Note 3 21 2 3 3 3" xfId="38510"/>
    <cellStyle name="Note 3 21 2 3 4" xfId="9064"/>
    <cellStyle name="Note 3 21 2 3 4 2" xfId="26499"/>
    <cellStyle name="Note 3 21 2 3 4 3" xfId="40951"/>
    <cellStyle name="Note 3 21 2 3 5" xfId="11484"/>
    <cellStyle name="Note 3 21 2 3 5 2" xfId="28919"/>
    <cellStyle name="Note 3 21 2 3 5 3" xfId="43371"/>
    <cellStyle name="Note 3 21 2 3 6" xfId="18491"/>
    <cellStyle name="Note 3 21 2 4" xfId="1651"/>
    <cellStyle name="Note 3 21 2 4 2" xfId="4162"/>
    <cellStyle name="Note 3 21 2 4 2 2" xfId="21598"/>
    <cellStyle name="Note 3 21 2 4 2 3" xfId="36050"/>
    <cellStyle name="Note 3 21 2 4 3" xfId="6624"/>
    <cellStyle name="Note 3 21 2 4 3 2" xfId="24059"/>
    <cellStyle name="Note 3 21 2 4 3 3" xfId="38511"/>
    <cellStyle name="Note 3 21 2 4 4" xfId="9065"/>
    <cellStyle name="Note 3 21 2 4 4 2" xfId="26500"/>
    <cellStyle name="Note 3 21 2 4 4 3" xfId="40952"/>
    <cellStyle name="Note 3 21 2 4 5" xfId="11485"/>
    <cellStyle name="Note 3 21 2 4 5 2" xfId="28920"/>
    <cellStyle name="Note 3 21 2 4 5 3" xfId="43372"/>
    <cellStyle name="Note 3 21 2 4 6" xfId="15192"/>
    <cellStyle name="Note 3 21 2 4 6 2" xfId="32627"/>
    <cellStyle name="Note 3 21 2 4 6 3" xfId="47079"/>
    <cellStyle name="Note 3 21 2 4 7" xfId="18492"/>
    <cellStyle name="Note 3 21 2 4 8" xfId="20354"/>
    <cellStyle name="Note 3 21 2 5" xfId="4159"/>
    <cellStyle name="Note 3 21 2 5 2" xfId="13748"/>
    <cellStyle name="Note 3 21 2 5 2 2" xfId="31183"/>
    <cellStyle name="Note 3 21 2 5 2 3" xfId="45635"/>
    <cellStyle name="Note 3 21 2 5 3" xfId="16209"/>
    <cellStyle name="Note 3 21 2 5 3 2" xfId="33644"/>
    <cellStyle name="Note 3 21 2 5 3 3" xfId="48096"/>
    <cellStyle name="Note 3 21 2 5 4" xfId="21595"/>
    <cellStyle name="Note 3 21 2 5 5" xfId="36047"/>
    <cellStyle name="Note 3 21 2 6" xfId="6621"/>
    <cellStyle name="Note 3 21 2 6 2" xfId="24056"/>
    <cellStyle name="Note 3 21 2 6 3" xfId="38508"/>
    <cellStyle name="Note 3 21 2 7" xfId="9062"/>
    <cellStyle name="Note 3 21 2 7 2" xfId="26497"/>
    <cellStyle name="Note 3 21 2 7 3" xfId="40949"/>
    <cellStyle name="Note 3 21 2 8" xfId="11482"/>
    <cellStyle name="Note 3 21 2 8 2" xfId="28917"/>
    <cellStyle name="Note 3 21 2 8 3" xfId="43369"/>
    <cellStyle name="Note 3 21 2 9" xfId="18489"/>
    <cellStyle name="Note 3 21 3" xfId="1652"/>
    <cellStyle name="Note 3 21 3 2" xfId="1653"/>
    <cellStyle name="Note 3 21 3 2 2" xfId="4164"/>
    <cellStyle name="Note 3 21 3 2 2 2" xfId="13752"/>
    <cellStyle name="Note 3 21 3 2 2 2 2" xfId="31187"/>
    <cellStyle name="Note 3 21 3 2 2 2 3" xfId="45639"/>
    <cellStyle name="Note 3 21 3 2 2 3" xfId="16213"/>
    <cellStyle name="Note 3 21 3 2 2 3 2" xfId="33648"/>
    <cellStyle name="Note 3 21 3 2 2 3 3" xfId="48100"/>
    <cellStyle name="Note 3 21 3 2 2 4" xfId="21600"/>
    <cellStyle name="Note 3 21 3 2 2 5" xfId="36052"/>
    <cellStyle name="Note 3 21 3 2 3" xfId="6626"/>
    <cellStyle name="Note 3 21 3 2 3 2" xfId="24061"/>
    <cellStyle name="Note 3 21 3 2 3 3" xfId="38513"/>
    <cellStyle name="Note 3 21 3 2 4" xfId="9067"/>
    <cellStyle name="Note 3 21 3 2 4 2" xfId="26502"/>
    <cellStyle name="Note 3 21 3 2 4 3" xfId="40954"/>
    <cellStyle name="Note 3 21 3 2 5" xfId="11487"/>
    <cellStyle name="Note 3 21 3 2 5 2" xfId="28922"/>
    <cellStyle name="Note 3 21 3 2 5 3" xfId="43374"/>
    <cellStyle name="Note 3 21 3 2 6" xfId="18494"/>
    <cellStyle name="Note 3 21 3 3" xfId="1654"/>
    <cellStyle name="Note 3 21 3 3 2" xfId="4165"/>
    <cellStyle name="Note 3 21 3 3 2 2" xfId="13753"/>
    <cellStyle name="Note 3 21 3 3 2 2 2" xfId="31188"/>
    <cellStyle name="Note 3 21 3 3 2 2 3" xfId="45640"/>
    <cellStyle name="Note 3 21 3 3 2 3" xfId="16214"/>
    <cellStyle name="Note 3 21 3 3 2 3 2" xfId="33649"/>
    <cellStyle name="Note 3 21 3 3 2 3 3" xfId="48101"/>
    <cellStyle name="Note 3 21 3 3 2 4" xfId="21601"/>
    <cellStyle name="Note 3 21 3 3 2 5" xfId="36053"/>
    <cellStyle name="Note 3 21 3 3 3" xfId="6627"/>
    <cellStyle name="Note 3 21 3 3 3 2" xfId="24062"/>
    <cellStyle name="Note 3 21 3 3 3 3" xfId="38514"/>
    <cellStyle name="Note 3 21 3 3 4" xfId="9068"/>
    <cellStyle name="Note 3 21 3 3 4 2" xfId="26503"/>
    <cellStyle name="Note 3 21 3 3 4 3" xfId="40955"/>
    <cellStyle name="Note 3 21 3 3 5" xfId="11488"/>
    <cellStyle name="Note 3 21 3 3 5 2" xfId="28923"/>
    <cellStyle name="Note 3 21 3 3 5 3" xfId="43375"/>
    <cellStyle name="Note 3 21 3 3 6" xfId="18495"/>
    <cellStyle name="Note 3 21 3 4" xfId="1655"/>
    <cellStyle name="Note 3 21 3 4 2" xfId="4166"/>
    <cellStyle name="Note 3 21 3 4 2 2" xfId="21602"/>
    <cellStyle name="Note 3 21 3 4 2 3" xfId="36054"/>
    <cellStyle name="Note 3 21 3 4 3" xfId="6628"/>
    <cellStyle name="Note 3 21 3 4 3 2" xfId="24063"/>
    <cellStyle name="Note 3 21 3 4 3 3" xfId="38515"/>
    <cellStyle name="Note 3 21 3 4 4" xfId="9069"/>
    <cellStyle name="Note 3 21 3 4 4 2" xfId="26504"/>
    <cellStyle name="Note 3 21 3 4 4 3" xfId="40956"/>
    <cellStyle name="Note 3 21 3 4 5" xfId="11489"/>
    <cellStyle name="Note 3 21 3 4 5 2" xfId="28924"/>
    <cellStyle name="Note 3 21 3 4 5 3" xfId="43376"/>
    <cellStyle name="Note 3 21 3 4 6" xfId="15193"/>
    <cellStyle name="Note 3 21 3 4 6 2" xfId="32628"/>
    <cellStyle name="Note 3 21 3 4 6 3" xfId="47080"/>
    <cellStyle name="Note 3 21 3 4 7" xfId="18496"/>
    <cellStyle name="Note 3 21 3 4 8" xfId="20355"/>
    <cellStyle name="Note 3 21 3 5" xfId="4163"/>
    <cellStyle name="Note 3 21 3 5 2" xfId="13751"/>
    <cellStyle name="Note 3 21 3 5 2 2" xfId="31186"/>
    <cellStyle name="Note 3 21 3 5 2 3" xfId="45638"/>
    <cellStyle name="Note 3 21 3 5 3" xfId="16212"/>
    <cellStyle name="Note 3 21 3 5 3 2" xfId="33647"/>
    <cellStyle name="Note 3 21 3 5 3 3" xfId="48099"/>
    <cellStyle name="Note 3 21 3 5 4" xfId="21599"/>
    <cellStyle name="Note 3 21 3 5 5" xfId="36051"/>
    <cellStyle name="Note 3 21 3 6" xfId="6625"/>
    <cellStyle name="Note 3 21 3 6 2" xfId="24060"/>
    <cellStyle name="Note 3 21 3 6 3" xfId="38512"/>
    <cellStyle name="Note 3 21 3 7" xfId="9066"/>
    <cellStyle name="Note 3 21 3 7 2" xfId="26501"/>
    <cellStyle name="Note 3 21 3 7 3" xfId="40953"/>
    <cellStyle name="Note 3 21 3 8" xfId="11486"/>
    <cellStyle name="Note 3 21 3 8 2" xfId="28921"/>
    <cellStyle name="Note 3 21 3 8 3" xfId="43373"/>
    <cellStyle name="Note 3 21 3 9" xfId="18493"/>
    <cellStyle name="Note 3 21 4" xfId="1656"/>
    <cellStyle name="Note 3 21 4 2" xfId="1657"/>
    <cellStyle name="Note 3 21 4 2 2" xfId="4168"/>
    <cellStyle name="Note 3 21 4 2 2 2" xfId="13755"/>
    <cellStyle name="Note 3 21 4 2 2 2 2" xfId="31190"/>
    <cellStyle name="Note 3 21 4 2 2 2 3" xfId="45642"/>
    <cellStyle name="Note 3 21 4 2 2 3" xfId="16216"/>
    <cellStyle name="Note 3 21 4 2 2 3 2" xfId="33651"/>
    <cellStyle name="Note 3 21 4 2 2 3 3" xfId="48103"/>
    <cellStyle name="Note 3 21 4 2 2 4" xfId="21604"/>
    <cellStyle name="Note 3 21 4 2 2 5" xfId="36056"/>
    <cellStyle name="Note 3 21 4 2 3" xfId="6630"/>
    <cellStyle name="Note 3 21 4 2 3 2" xfId="24065"/>
    <cellStyle name="Note 3 21 4 2 3 3" xfId="38517"/>
    <cellStyle name="Note 3 21 4 2 4" xfId="9071"/>
    <cellStyle name="Note 3 21 4 2 4 2" xfId="26506"/>
    <cellStyle name="Note 3 21 4 2 4 3" xfId="40958"/>
    <cellStyle name="Note 3 21 4 2 5" xfId="11491"/>
    <cellStyle name="Note 3 21 4 2 5 2" xfId="28926"/>
    <cellStyle name="Note 3 21 4 2 5 3" xfId="43378"/>
    <cellStyle name="Note 3 21 4 2 6" xfId="18498"/>
    <cellStyle name="Note 3 21 4 3" xfId="1658"/>
    <cellStyle name="Note 3 21 4 3 2" xfId="4169"/>
    <cellStyle name="Note 3 21 4 3 2 2" xfId="13756"/>
    <cellStyle name="Note 3 21 4 3 2 2 2" xfId="31191"/>
    <cellStyle name="Note 3 21 4 3 2 2 3" xfId="45643"/>
    <cellStyle name="Note 3 21 4 3 2 3" xfId="16217"/>
    <cellStyle name="Note 3 21 4 3 2 3 2" xfId="33652"/>
    <cellStyle name="Note 3 21 4 3 2 3 3" xfId="48104"/>
    <cellStyle name="Note 3 21 4 3 2 4" xfId="21605"/>
    <cellStyle name="Note 3 21 4 3 2 5" xfId="36057"/>
    <cellStyle name="Note 3 21 4 3 3" xfId="6631"/>
    <cellStyle name="Note 3 21 4 3 3 2" xfId="24066"/>
    <cellStyle name="Note 3 21 4 3 3 3" xfId="38518"/>
    <cellStyle name="Note 3 21 4 3 4" xfId="9072"/>
    <cellStyle name="Note 3 21 4 3 4 2" xfId="26507"/>
    <cellStyle name="Note 3 21 4 3 4 3" xfId="40959"/>
    <cellStyle name="Note 3 21 4 3 5" xfId="11492"/>
    <cellStyle name="Note 3 21 4 3 5 2" xfId="28927"/>
    <cellStyle name="Note 3 21 4 3 5 3" xfId="43379"/>
    <cellStyle name="Note 3 21 4 3 6" xfId="18499"/>
    <cellStyle name="Note 3 21 4 4" xfId="1659"/>
    <cellStyle name="Note 3 21 4 4 2" xfId="4170"/>
    <cellStyle name="Note 3 21 4 4 2 2" xfId="21606"/>
    <cellStyle name="Note 3 21 4 4 2 3" xfId="36058"/>
    <cellStyle name="Note 3 21 4 4 3" xfId="6632"/>
    <cellStyle name="Note 3 21 4 4 3 2" xfId="24067"/>
    <cellStyle name="Note 3 21 4 4 3 3" xfId="38519"/>
    <cellStyle name="Note 3 21 4 4 4" xfId="9073"/>
    <cellStyle name="Note 3 21 4 4 4 2" xfId="26508"/>
    <cellStyle name="Note 3 21 4 4 4 3" xfId="40960"/>
    <cellStyle name="Note 3 21 4 4 5" xfId="11493"/>
    <cellStyle name="Note 3 21 4 4 5 2" xfId="28928"/>
    <cellStyle name="Note 3 21 4 4 5 3" xfId="43380"/>
    <cellStyle name="Note 3 21 4 4 6" xfId="15194"/>
    <cellStyle name="Note 3 21 4 4 6 2" xfId="32629"/>
    <cellStyle name="Note 3 21 4 4 6 3" xfId="47081"/>
    <cellStyle name="Note 3 21 4 4 7" xfId="18500"/>
    <cellStyle name="Note 3 21 4 4 8" xfId="20356"/>
    <cellStyle name="Note 3 21 4 5" xfId="4167"/>
    <cellStyle name="Note 3 21 4 5 2" xfId="13754"/>
    <cellStyle name="Note 3 21 4 5 2 2" xfId="31189"/>
    <cellStyle name="Note 3 21 4 5 2 3" xfId="45641"/>
    <cellStyle name="Note 3 21 4 5 3" xfId="16215"/>
    <cellStyle name="Note 3 21 4 5 3 2" xfId="33650"/>
    <cellStyle name="Note 3 21 4 5 3 3" xfId="48102"/>
    <cellStyle name="Note 3 21 4 5 4" xfId="21603"/>
    <cellStyle name="Note 3 21 4 5 5" xfId="36055"/>
    <cellStyle name="Note 3 21 4 6" xfId="6629"/>
    <cellStyle name="Note 3 21 4 6 2" xfId="24064"/>
    <cellStyle name="Note 3 21 4 6 3" xfId="38516"/>
    <cellStyle name="Note 3 21 4 7" xfId="9070"/>
    <cellStyle name="Note 3 21 4 7 2" xfId="26505"/>
    <cellStyle name="Note 3 21 4 7 3" xfId="40957"/>
    <cellStyle name="Note 3 21 4 8" xfId="11490"/>
    <cellStyle name="Note 3 21 4 8 2" xfId="28925"/>
    <cellStyle name="Note 3 21 4 8 3" xfId="43377"/>
    <cellStyle name="Note 3 21 4 9" xfId="18497"/>
    <cellStyle name="Note 3 21 5" xfId="1660"/>
    <cellStyle name="Note 3 21 5 2" xfId="4171"/>
    <cellStyle name="Note 3 21 5 2 2" xfId="13757"/>
    <cellStyle name="Note 3 21 5 2 2 2" xfId="31192"/>
    <cellStyle name="Note 3 21 5 2 2 3" xfId="45644"/>
    <cellStyle name="Note 3 21 5 2 3" xfId="16218"/>
    <cellStyle name="Note 3 21 5 2 3 2" xfId="33653"/>
    <cellStyle name="Note 3 21 5 2 3 3" xfId="48105"/>
    <cellStyle name="Note 3 21 5 2 4" xfId="21607"/>
    <cellStyle name="Note 3 21 5 2 5" xfId="36059"/>
    <cellStyle name="Note 3 21 5 3" xfId="6633"/>
    <cellStyle name="Note 3 21 5 3 2" xfId="24068"/>
    <cellStyle name="Note 3 21 5 3 3" xfId="38520"/>
    <cellStyle name="Note 3 21 5 4" xfId="9074"/>
    <cellStyle name="Note 3 21 5 4 2" xfId="26509"/>
    <cellStyle name="Note 3 21 5 4 3" xfId="40961"/>
    <cellStyle name="Note 3 21 5 5" xfId="11494"/>
    <cellStyle name="Note 3 21 5 5 2" xfId="28929"/>
    <cellStyle name="Note 3 21 5 5 3" xfId="43381"/>
    <cellStyle name="Note 3 21 5 6" xfId="18501"/>
    <cellStyle name="Note 3 21 6" xfId="1661"/>
    <cellStyle name="Note 3 21 6 2" xfId="4172"/>
    <cellStyle name="Note 3 21 6 2 2" xfId="13758"/>
    <cellStyle name="Note 3 21 6 2 2 2" xfId="31193"/>
    <cellStyle name="Note 3 21 6 2 2 3" xfId="45645"/>
    <cellStyle name="Note 3 21 6 2 3" xfId="16219"/>
    <cellStyle name="Note 3 21 6 2 3 2" xfId="33654"/>
    <cellStyle name="Note 3 21 6 2 3 3" xfId="48106"/>
    <cellStyle name="Note 3 21 6 2 4" xfId="21608"/>
    <cellStyle name="Note 3 21 6 2 5" xfId="36060"/>
    <cellStyle name="Note 3 21 6 3" xfId="6634"/>
    <cellStyle name="Note 3 21 6 3 2" xfId="24069"/>
    <cellStyle name="Note 3 21 6 3 3" xfId="38521"/>
    <cellStyle name="Note 3 21 6 4" xfId="9075"/>
    <cellStyle name="Note 3 21 6 4 2" xfId="26510"/>
    <cellStyle name="Note 3 21 6 4 3" xfId="40962"/>
    <cellStyle name="Note 3 21 6 5" xfId="11495"/>
    <cellStyle name="Note 3 21 6 5 2" xfId="28930"/>
    <cellStyle name="Note 3 21 6 5 3" xfId="43382"/>
    <cellStyle name="Note 3 21 6 6" xfId="18502"/>
    <cellStyle name="Note 3 21 7" xfId="1662"/>
    <cellStyle name="Note 3 21 7 2" xfId="4173"/>
    <cellStyle name="Note 3 21 7 2 2" xfId="21609"/>
    <cellStyle name="Note 3 21 7 2 3" xfId="36061"/>
    <cellStyle name="Note 3 21 7 3" xfId="6635"/>
    <cellStyle name="Note 3 21 7 3 2" xfId="24070"/>
    <cellStyle name="Note 3 21 7 3 3" xfId="38522"/>
    <cellStyle name="Note 3 21 7 4" xfId="9076"/>
    <cellStyle name="Note 3 21 7 4 2" xfId="26511"/>
    <cellStyle name="Note 3 21 7 4 3" xfId="40963"/>
    <cellStyle name="Note 3 21 7 5" xfId="11496"/>
    <cellStyle name="Note 3 21 7 5 2" xfId="28931"/>
    <cellStyle name="Note 3 21 7 5 3" xfId="43383"/>
    <cellStyle name="Note 3 21 7 6" xfId="15195"/>
    <cellStyle name="Note 3 21 7 6 2" xfId="32630"/>
    <cellStyle name="Note 3 21 7 6 3" xfId="47082"/>
    <cellStyle name="Note 3 21 7 7" xfId="18503"/>
    <cellStyle name="Note 3 21 7 8" xfId="20357"/>
    <cellStyle name="Note 3 21 8" xfId="4158"/>
    <cellStyle name="Note 3 21 8 2" xfId="13747"/>
    <cellStyle name="Note 3 21 8 2 2" xfId="31182"/>
    <cellStyle name="Note 3 21 8 2 3" xfId="45634"/>
    <cellStyle name="Note 3 21 8 3" xfId="16208"/>
    <cellStyle name="Note 3 21 8 3 2" xfId="33643"/>
    <cellStyle name="Note 3 21 8 3 3" xfId="48095"/>
    <cellStyle name="Note 3 21 8 4" xfId="21594"/>
    <cellStyle name="Note 3 21 8 5" xfId="36046"/>
    <cellStyle name="Note 3 21 9" xfId="6620"/>
    <cellStyle name="Note 3 21 9 2" xfId="24055"/>
    <cellStyle name="Note 3 21 9 3" xfId="38507"/>
    <cellStyle name="Note 3 22" xfId="1663"/>
    <cellStyle name="Note 3 22 10" xfId="9077"/>
    <cellStyle name="Note 3 22 10 2" xfId="26512"/>
    <cellStyle name="Note 3 22 10 3" xfId="40964"/>
    <cellStyle name="Note 3 22 11" xfId="11497"/>
    <cellStyle name="Note 3 22 11 2" xfId="28932"/>
    <cellStyle name="Note 3 22 11 3" xfId="43384"/>
    <cellStyle name="Note 3 22 12" xfId="18504"/>
    <cellStyle name="Note 3 22 2" xfId="1664"/>
    <cellStyle name="Note 3 22 2 2" xfId="1665"/>
    <cellStyle name="Note 3 22 2 2 2" xfId="4176"/>
    <cellStyle name="Note 3 22 2 2 2 2" xfId="13761"/>
    <cellStyle name="Note 3 22 2 2 2 2 2" xfId="31196"/>
    <cellStyle name="Note 3 22 2 2 2 2 3" xfId="45648"/>
    <cellStyle name="Note 3 22 2 2 2 3" xfId="16222"/>
    <cellStyle name="Note 3 22 2 2 2 3 2" xfId="33657"/>
    <cellStyle name="Note 3 22 2 2 2 3 3" xfId="48109"/>
    <cellStyle name="Note 3 22 2 2 2 4" xfId="21612"/>
    <cellStyle name="Note 3 22 2 2 2 5" xfId="36064"/>
    <cellStyle name="Note 3 22 2 2 3" xfId="6638"/>
    <cellStyle name="Note 3 22 2 2 3 2" xfId="24073"/>
    <cellStyle name="Note 3 22 2 2 3 3" xfId="38525"/>
    <cellStyle name="Note 3 22 2 2 4" xfId="9079"/>
    <cellStyle name="Note 3 22 2 2 4 2" xfId="26514"/>
    <cellStyle name="Note 3 22 2 2 4 3" xfId="40966"/>
    <cellStyle name="Note 3 22 2 2 5" xfId="11499"/>
    <cellStyle name="Note 3 22 2 2 5 2" xfId="28934"/>
    <cellStyle name="Note 3 22 2 2 5 3" xfId="43386"/>
    <cellStyle name="Note 3 22 2 2 6" xfId="18506"/>
    <cellStyle name="Note 3 22 2 3" xfId="1666"/>
    <cellStyle name="Note 3 22 2 3 2" xfId="4177"/>
    <cellStyle name="Note 3 22 2 3 2 2" xfId="13762"/>
    <cellStyle name="Note 3 22 2 3 2 2 2" xfId="31197"/>
    <cellStyle name="Note 3 22 2 3 2 2 3" xfId="45649"/>
    <cellStyle name="Note 3 22 2 3 2 3" xfId="16223"/>
    <cellStyle name="Note 3 22 2 3 2 3 2" xfId="33658"/>
    <cellStyle name="Note 3 22 2 3 2 3 3" xfId="48110"/>
    <cellStyle name="Note 3 22 2 3 2 4" xfId="21613"/>
    <cellStyle name="Note 3 22 2 3 2 5" xfId="36065"/>
    <cellStyle name="Note 3 22 2 3 3" xfId="6639"/>
    <cellStyle name="Note 3 22 2 3 3 2" xfId="24074"/>
    <cellStyle name="Note 3 22 2 3 3 3" xfId="38526"/>
    <cellStyle name="Note 3 22 2 3 4" xfId="9080"/>
    <cellStyle name="Note 3 22 2 3 4 2" xfId="26515"/>
    <cellStyle name="Note 3 22 2 3 4 3" xfId="40967"/>
    <cellStyle name="Note 3 22 2 3 5" xfId="11500"/>
    <cellStyle name="Note 3 22 2 3 5 2" xfId="28935"/>
    <cellStyle name="Note 3 22 2 3 5 3" xfId="43387"/>
    <cellStyle name="Note 3 22 2 3 6" xfId="18507"/>
    <cellStyle name="Note 3 22 2 4" xfId="1667"/>
    <cellStyle name="Note 3 22 2 4 2" xfId="4178"/>
    <cellStyle name="Note 3 22 2 4 2 2" xfId="21614"/>
    <cellStyle name="Note 3 22 2 4 2 3" xfId="36066"/>
    <cellStyle name="Note 3 22 2 4 3" xfId="6640"/>
    <cellStyle name="Note 3 22 2 4 3 2" xfId="24075"/>
    <cellStyle name="Note 3 22 2 4 3 3" xfId="38527"/>
    <cellStyle name="Note 3 22 2 4 4" xfId="9081"/>
    <cellStyle name="Note 3 22 2 4 4 2" xfId="26516"/>
    <cellStyle name="Note 3 22 2 4 4 3" xfId="40968"/>
    <cellStyle name="Note 3 22 2 4 5" xfId="11501"/>
    <cellStyle name="Note 3 22 2 4 5 2" xfId="28936"/>
    <cellStyle name="Note 3 22 2 4 5 3" xfId="43388"/>
    <cellStyle name="Note 3 22 2 4 6" xfId="15196"/>
    <cellStyle name="Note 3 22 2 4 6 2" xfId="32631"/>
    <cellStyle name="Note 3 22 2 4 6 3" xfId="47083"/>
    <cellStyle name="Note 3 22 2 4 7" xfId="18508"/>
    <cellStyle name="Note 3 22 2 4 8" xfId="20358"/>
    <cellStyle name="Note 3 22 2 5" xfId="4175"/>
    <cellStyle name="Note 3 22 2 5 2" xfId="13760"/>
    <cellStyle name="Note 3 22 2 5 2 2" xfId="31195"/>
    <cellStyle name="Note 3 22 2 5 2 3" xfId="45647"/>
    <cellStyle name="Note 3 22 2 5 3" xfId="16221"/>
    <cellStyle name="Note 3 22 2 5 3 2" xfId="33656"/>
    <cellStyle name="Note 3 22 2 5 3 3" xfId="48108"/>
    <cellStyle name="Note 3 22 2 5 4" xfId="21611"/>
    <cellStyle name="Note 3 22 2 5 5" xfId="36063"/>
    <cellStyle name="Note 3 22 2 6" xfId="6637"/>
    <cellStyle name="Note 3 22 2 6 2" xfId="24072"/>
    <cellStyle name="Note 3 22 2 6 3" xfId="38524"/>
    <cellStyle name="Note 3 22 2 7" xfId="9078"/>
    <cellStyle name="Note 3 22 2 7 2" xfId="26513"/>
    <cellStyle name="Note 3 22 2 7 3" xfId="40965"/>
    <cellStyle name="Note 3 22 2 8" xfId="11498"/>
    <cellStyle name="Note 3 22 2 8 2" xfId="28933"/>
    <cellStyle name="Note 3 22 2 8 3" xfId="43385"/>
    <cellStyle name="Note 3 22 2 9" xfId="18505"/>
    <cellStyle name="Note 3 22 3" xfId="1668"/>
    <cellStyle name="Note 3 22 3 2" xfId="1669"/>
    <cellStyle name="Note 3 22 3 2 2" xfId="4180"/>
    <cellStyle name="Note 3 22 3 2 2 2" xfId="13764"/>
    <cellStyle name="Note 3 22 3 2 2 2 2" xfId="31199"/>
    <cellStyle name="Note 3 22 3 2 2 2 3" xfId="45651"/>
    <cellStyle name="Note 3 22 3 2 2 3" xfId="16225"/>
    <cellStyle name="Note 3 22 3 2 2 3 2" xfId="33660"/>
    <cellStyle name="Note 3 22 3 2 2 3 3" xfId="48112"/>
    <cellStyle name="Note 3 22 3 2 2 4" xfId="21616"/>
    <cellStyle name="Note 3 22 3 2 2 5" xfId="36068"/>
    <cellStyle name="Note 3 22 3 2 3" xfId="6642"/>
    <cellStyle name="Note 3 22 3 2 3 2" xfId="24077"/>
    <cellStyle name="Note 3 22 3 2 3 3" xfId="38529"/>
    <cellStyle name="Note 3 22 3 2 4" xfId="9083"/>
    <cellStyle name="Note 3 22 3 2 4 2" xfId="26518"/>
    <cellStyle name="Note 3 22 3 2 4 3" xfId="40970"/>
    <cellStyle name="Note 3 22 3 2 5" xfId="11503"/>
    <cellStyle name="Note 3 22 3 2 5 2" xfId="28938"/>
    <cellStyle name="Note 3 22 3 2 5 3" xfId="43390"/>
    <cellStyle name="Note 3 22 3 2 6" xfId="18510"/>
    <cellStyle name="Note 3 22 3 3" xfId="1670"/>
    <cellStyle name="Note 3 22 3 3 2" xfId="4181"/>
    <cellStyle name="Note 3 22 3 3 2 2" xfId="13765"/>
    <cellStyle name="Note 3 22 3 3 2 2 2" xfId="31200"/>
    <cellStyle name="Note 3 22 3 3 2 2 3" xfId="45652"/>
    <cellStyle name="Note 3 22 3 3 2 3" xfId="16226"/>
    <cellStyle name="Note 3 22 3 3 2 3 2" xfId="33661"/>
    <cellStyle name="Note 3 22 3 3 2 3 3" xfId="48113"/>
    <cellStyle name="Note 3 22 3 3 2 4" xfId="21617"/>
    <cellStyle name="Note 3 22 3 3 2 5" xfId="36069"/>
    <cellStyle name="Note 3 22 3 3 3" xfId="6643"/>
    <cellStyle name="Note 3 22 3 3 3 2" xfId="24078"/>
    <cellStyle name="Note 3 22 3 3 3 3" xfId="38530"/>
    <cellStyle name="Note 3 22 3 3 4" xfId="9084"/>
    <cellStyle name="Note 3 22 3 3 4 2" xfId="26519"/>
    <cellStyle name="Note 3 22 3 3 4 3" xfId="40971"/>
    <cellStyle name="Note 3 22 3 3 5" xfId="11504"/>
    <cellStyle name="Note 3 22 3 3 5 2" xfId="28939"/>
    <cellStyle name="Note 3 22 3 3 5 3" xfId="43391"/>
    <cellStyle name="Note 3 22 3 3 6" xfId="18511"/>
    <cellStyle name="Note 3 22 3 4" xfId="1671"/>
    <cellStyle name="Note 3 22 3 4 2" xfId="4182"/>
    <cellStyle name="Note 3 22 3 4 2 2" xfId="21618"/>
    <cellStyle name="Note 3 22 3 4 2 3" xfId="36070"/>
    <cellStyle name="Note 3 22 3 4 3" xfId="6644"/>
    <cellStyle name="Note 3 22 3 4 3 2" xfId="24079"/>
    <cellStyle name="Note 3 22 3 4 3 3" xfId="38531"/>
    <cellStyle name="Note 3 22 3 4 4" xfId="9085"/>
    <cellStyle name="Note 3 22 3 4 4 2" xfId="26520"/>
    <cellStyle name="Note 3 22 3 4 4 3" xfId="40972"/>
    <cellStyle name="Note 3 22 3 4 5" xfId="11505"/>
    <cellStyle name="Note 3 22 3 4 5 2" xfId="28940"/>
    <cellStyle name="Note 3 22 3 4 5 3" xfId="43392"/>
    <cellStyle name="Note 3 22 3 4 6" xfId="15197"/>
    <cellStyle name="Note 3 22 3 4 6 2" xfId="32632"/>
    <cellStyle name="Note 3 22 3 4 6 3" xfId="47084"/>
    <cellStyle name="Note 3 22 3 4 7" xfId="18512"/>
    <cellStyle name="Note 3 22 3 4 8" xfId="20359"/>
    <cellStyle name="Note 3 22 3 5" xfId="4179"/>
    <cellStyle name="Note 3 22 3 5 2" xfId="13763"/>
    <cellStyle name="Note 3 22 3 5 2 2" xfId="31198"/>
    <cellStyle name="Note 3 22 3 5 2 3" xfId="45650"/>
    <cellStyle name="Note 3 22 3 5 3" xfId="16224"/>
    <cellStyle name="Note 3 22 3 5 3 2" xfId="33659"/>
    <cellStyle name="Note 3 22 3 5 3 3" xfId="48111"/>
    <cellStyle name="Note 3 22 3 5 4" xfId="21615"/>
    <cellStyle name="Note 3 22 3 5 5" xfId="36067"/>
    <cellStyle name="Note 3 22 3 6" xfId="6641"/>
    <cellStyle name="Note 3 22 3 6 2" xfId="24076"/>
    <cellStyle name="Note 3 22 3 6 3" xfId="38528"/>
    <cellStyle name="Note 3 22 3 7" xfId="9082"/>
    <cellStyle name="Note 3 22 3 7 2" xfId="26517"/>
    <cellStyle name="Note 3 22 3 7 3" xfId="40969"/>
    <cellStyle name="Note 3 22 3 8" xfId="11502"/>
    <cellStyle name="Note 3 22 3 8 2" xfId="28937"/>
    <cellStyle name="Note 3 22 3 8 3" xfId="43389"/>
    <cellStyle name="Note 3 22 3 9" xfId="18509"/>
    <cellStyle name="Note 3 22 4" xfId="1672"/>
    <cellStyle name="Note 3 22 4 2" xfId="1673"/>
    <cellStyle name="Note 3 22 4 2 2" xfId="4184"/>
    <cellStyle name="Note 3 22 4 2 2 2" xfId="13767"/>
    <cellStyle name="Note 3 22 4 2 2 2 2" xfId="31202"/>
    <cellStyle name="Note 3 22 4 2 2 2 3" xfId="45654"/>
    <cellStyle name="Note 3 22 4 2 2 3" xfId="16228"/>
    <cellStyle name="Note 3 22 4 2 2 3 2" xfId="33663"/>
    <cellStyle name="Note 3 22 4 2 2 3 3" xfId="48115"/>
    <cellStyle name="Note 3 22 4 2 2 4" xfId="21620"/>
    <cellStyle name="Note 3 22 4 2 2 5" xfId="36072"/>
    <cellStyle name="Note 3 22 4 2 3" xfId="6646"/>
    <cellStyle name="Note 3 22 4 2 3 2" xfId="24081"/>
    <cellStyle name="Note 3 22 4 2 3 3" xfId="38533"/>
    <cellStyle name="Note 3 22 4 2 4" xfId="9087"/>
    <cellStyle name="Note 3 22 4 2 4 2" xfId="26522"/>
    <cellStyle name="Note 3 22 4 2 4 3" xfId="40974"/>
    <cellStyle name="Note 3 22 4 2 5" xfId="11507"/>
    <cellStyle name="Note 3 22 4 2 5 2" xfId="28942"/>
    <cellStyle name="Note 3 22 4 2 5 3" xfId="43394"/>
    <cellStyle name="Note 3 22 4 2 6" xfId="18514"/>
    <cellStyle name="Note 3 22 4 3" xfId="1674"/>
    <cellStyle name="Note 3 22 4 3 2" xfId="4185"/>
    <cellStyle name="Note 3 22 4 3 2 2" xfId="13768"/>
    <cellStyle name="Note 3 22 4 3 2 2 2" xfId="31203"/>
    <cellStyle name="Note 3 22 4 3 2 2 3" xfId="45655"/>
    <cellStyle name="Note 3 22 4 3 2 3" xfId="16229"/>
    <cellStyle name="Note 3 22 4 3 2 3 2" xfId="33664"/>
    <cellStyle name="Note 3 22 4 3 2 3 3" xfId="48116"/>
    <cellStyle name="Note 3 22 4 3 2 4" xfId="21621"/>
    <cellStyle name="Note 3 22 4 3 2 5" xfId="36073"/>
    <cellStyle name="Note 3 22 4 3 3" xfId="6647"/>
    <cellStyle name="Note 3 22 4 3 3 2" xfId="24082"/>
    <cellStyle name="Note 3 22 4 3 3 3" xfId="38534"/>
    <cellStyle name="Note 3 22 4 3 4" xfId="9088"/>
    <cellStyle name="Note 3 22 4 3 4 2" xfId="26523"/>
    <cellStyle name="Note 3 22 4 3 4 3" xfId="40975"/>
    <cellStyle name="Note 3 22 4 3 5" xfId="11508"/>
    <cellStyle name="Note 3 22 4 3 5 2" xfId="28943"/>
    <cellStyle name="Note 3 22 4 3 5 3" xfId="43395"/>
    <cellStyle name="Note 3 22 4 3 6" xfId="18515"/>
    <cellStyle name="Note 3 22 4 4" xfId="1675"/>
    <cellStyle name="Note 3 22 4 4 2" xfId="4186"/>
    <cellStyle name="Note 3 22 4 4 2 2" xfId="21622"/>
    <cellStyle name="Note 3 22 4 4 2 3" xfId="36074"/>
    <cellStyle name="Note 3 22 4 4 3" xfId="6648"/>
    <cellStyle name="Note 3 22 4 4 3 2" xfId="24083"/>
    <cellStyle name="Note 3 22 4 4 3 3" xfId="38535"/>
    <cellStyle name="Note 3 22 4 4 4" xfId="9089"/>
    <cellStyle name="Note 3 22 4 4 4 2" xfId="26524"/>
    <cellStyle name="Note 3 22 4 4 4 3" xfId="40976"/>
    <cellStyle name="Note 3 22 4 4 5" xfId="11509"/>
    <cellStyle name="Note 3 22 4 4 5 2" xfId="28944"/>
    <cellStyle name="Note 3 22 4 4 5 3" xfId="43396"/>
    <cellStyle name="Note 3 22 4 4 6" xfId="15198"/>
    <cellStyle name="Note 3 22 4 4 6 2" xfId="32633"/>
    <cellStyle name="Note 3 22 4 4 6 3" xfId="47085"/>
    <cellStyle name="Note 3 22 4 4 7" xfId="18516"/>
    <cellStyle name="Note 3 22 4 4 8" xfId="20360"/>
    <cellStyle name="Note 3 22 4 5" xfId="4183"/>
    <cellStyle name="Note 3 22 4 5 2" xfId="13766"/>
    <cellStyle name="Note 3 22 4 5 2 2" xfId="31201"/>
    <cellStyle name="Note 3 22 4 5 2 3" xfId="45653"/>
    <cellStyle name="Note 3 22 4 5 3" xfId="16227"/>
    <cellStyle name="Note 3 22 4 5 3 2" xfId="33662"/>
    <cellStyle name="Note 3 22 4 5 3 3" xfId="48114"/>
    <cellStyle name="Note 3 22 4 5 4" xfId="21619"/>
    <cellStyle name="Note 3 22 4 5 5" xfId="36071"/>
    <cellStyle name="Note 3 22 4 6" xfId="6645"/>
    <cellStyle name="Note 3 22 4 6 2" xfId="24080"/>
    <cellStyle name="Note 3 22 4 6 3" xfId="38532"/>
    <cellStyle name="Note 3 22 4 7" xfId="9086"/>
    <cellStyle name="Note 3 22 4 7 2" xfId="26521"/>
    <cellStyle name="Note 3 22 4 7 3" xfId="40973"/>
    <cellStyle name="Note 3 22 4 8" xfId="11506"/>
    <cellStyle name="Note 3 22 4 8 2" xfId="28941"/>
    <cellStyle name="Note 3 22 4 8 3" xfId="43393"/>
    <cellStyle name="Note 3 22 4 9" xfId="18513"/>
    <cellStyle name="Note 3 22 5" xfId="1676"/>
    <cellStyle name="Note 3 22 5 2" xfId="4187"/>
    <cellStyle name="Note 3 22 5 2 2" xfId="13769"/>
    <cellStyle name="Note 3 22 5 2 2 2" xfId="31204"/>
    <cellStyle name="Note 3 22 5 2 2 3" xfId="45656"/>
    <cellStyle name="Note 3 22 5 2 3" xfId="16230"/>
    <cellStyle name="Note 3 22 5 2 3 2" xfId="33665"/>
    <cellStyle name="Note 3 22 5 2 3 3" xfId="48117"/>
    <cellStyle name="Note 3 22 5 2 4" xfId="21623"/>
    <cellStyle name="Note 3 22 5 2 5" xfId="36075"/>
    <cellStyle name="Note 3 22 5 3" xfId="6649"/>
    <cellStyle name="Note 3 22 5 3 2" xfId="24084"/>
    <cellStyle name="Note 3 22 5 3 3" xfId="38536"/>
    <cellStyle name="Note 3 22 5 4" xfId="9090"/>
    <cellStyle name="Note 3 22 5 4 2" xfId="26525"/>
    <cellStyle name="Note 3 22 5 4 3" xfId="40977"/>
    <cellStyle name="Note 3 22 5 5" xfId="11510"/>
    <cellStyle name="Note 3 22 5 5 2" xfId="28945"/>
    <cellStyle name="Note 3 22 5 5 3" xfId="43397"/>
    <cellStyle name="Note 3 22 5 6" xfId="18517"/>
    <cellStyle name="Note 3 22 6" xfId="1677"/>
    <cellStyle name="Note 3 22 6 2" xfId="4188"/>
    <cellStyle name="Note 3 22 6 2 2" xfId="13770"/>
    <cellStyle name="Note 3 22 6 2 2 2" xfId="31205"/>
    <cellStyle name="Note 3 22 6 2 2 3" xfId="45657"/>
    <cellStyle name="Note 3 22 6 2 3" xfId="16231"/>
    <cellStyle name="Note 3 22 6 2 3 2" xfId="33666"/>
    <cellStyle name="Note 3 22 6 2 3 3" xfId="48118"/>
    <cellStyle name="Note 3 22 6 2 4" xfId="21624"/>
    <cellStyle name="Note 3 22 6 2 5" xfId="36076"/>
    <cellStyle name="Note 3 22 6 3" xfId="6650"/>
    <cellStyle name="Note 3 22 6 3 2" xfId="24085"/>
    <cellStyle name="Note 3 22 6 3 3" xfId="38537"/>
    <cellStyle name="Note 3 22 6 4" xfId="9091"/>
    <cellStyle name="Note 3 22 6 4 2" xfId="26526"/>
    <cellStyle name="Note 3 22 6 4 3" xfId="40978"/>
    <cellStyle name="Note 3 22 6 5" xfId="11511"/>
    <cellStyle name="Note 3 22 6 5 2" xfId="28946"/>
    <cellStyle name="Note 3 22 6 5 3" xfId="43398"/>
    <cellStyle name="Note 3 22 6 6" xfId="18518"/>
    <cellStyle name="Note 3 22 7" xfId="1678"/>
    <cellStyle name="Note 3 22 7 2" xfId="4189"/>
    <cellStyle name="Note 3 22 7 2 2" xfId="21625"/>
    <cellStyle name="Note 3 22 7 2 3" xfId="36077"/>
    <cellStyle name="Note 3 22 7 3" xfId="6651"/>
    <cellStyle name="Note 3 22 7 3 2" xfId="24086"/>
    <cellStyle name="Note 3 22 7 3 3" xfId="38538"/>
    <cellStyle name="Note 3 22 7 4" xfId="9092"/>
    <cellStyle name="Note 3 22 7 4 2" xfId="26527"/>
    <cellStyle name="Note 3 22 7 4 3" xfId="40979"/>
    <cellStyle name="Note 3 22 7 5" xfId="11512"/>
    <cellStyle name="Note 3 22 7 5 2" xfId="28947"/>
    <cellStyle name="Note 3 22 7 5 3" xfId="43399"/>
    <cellStyle name="Note 3 22 7 6" xfId="15199"/>
    <cellStyle name="Note 3 22 7 6 2" xfId="32634"/>
    <cellStyle name="Note 3 22 7 6 3" xfId="47086"/>
    <cellStyle name="Note 3 22 7 7" xfId="18519"/>
    <cellStyle name="Note 3 22 7 8" xfId="20361"/>
    <cellStyle name="Note 3 22 8" xfId="4174"/>
    <cellStyle name="Note 3 22 8 2" xfId="13759"/>
    <cellStyle name="Note 3 22 8 2 2" xfId="31194"/>
    <cellStyle name="Note 3 22 8 2 3" xfId="45646"/>
    <cellStyle name="Note 3 22 8 3" xfId="16220"/>
    <cellStyle name="Note 3 22 8 3 2" xfId="33655"/>
    <cellStyle name="Note 3 22 8 3 3" xfId="48107"/>
    <cellStyle name="Note 3 22 8 4" xfId="21610"/>
    <cellStyle name="Note 3 22 8 5" xfId="36062"/>
    <cellStyle name="Note 3 22 9" xfId="6636"/>
    <cellStyle name="Note 3 22 9 2" xfId="24071"/>
    <cellStyle name="Note 3 22 9 3" xfId="38523"/>
    <cellStyle name="Note 3 23" xfId="1679"/>
    <cellStyle name="Note 3 23 10" xfId="9093"/>
    <cellStyle name="Note 3 23 10 2" xfId="26528"/>
    <cellStyle name="Note 3 23 10 3" xfId="40980"/>
    <cellStyle name="Note 3 23 11" xfId="11513"/>
    <cellStyle name="Note 3 23 11 2" xfId="28948"/>
    <cellStyle name="Note 3 23 11 3" xfId="43400"/>
    <cellStyle name="Note 3 23 12" xfId="18520"/>
    <cellStyle name="Note 3 23 2" xfId="1680"/>
    <cellStyle name="Note 3 23 2 2" xfId="1681"/>
    <cellStyle name="Note 3 23 2 2 2" xfId="4192"/>
    <cellStyle name="Note 3 23 2 2 2 2" xfId="13773"/>
    <cellStyle name="Note 3 23 2 2 2 2 2" xfId="31208"/>
    <cellStyle name="Note 3 23 2 2 2 2 3" xfId="45660"/>
    <cellStyle name="Note 3 23 2 2 2 3" xfId="16234"/>
    <cellStyle name="Note 3 23 2 2 2 3 2" xfId="33669"/>
    <cellStyle name="Note 3 23 2 2 2 3 3" xfId="48121"/>
    <cellStyle name="Note 3 23 2 2 2 4" xfId="21628"/>
    <cellStyle name="Note 3 23 2 2 2 5" xfId="36080"/>
    <cellStyle name="Note 3 23 2 2 3" xfId="6654"/>
    <cellStyle name="Note 3 23 2 2 3 2" xfId="24089"/>
    <cellStyle name="Note 3 23 2 2 3 3" xfId="38541"/>
    <cellStyle name="Note 3 23 2 2 4" xfId="9095"/>
    <cellStyle name="Note 3 23 2 2 4 2" xfId="26530"/>
    <cellStyle name="Note 3 23 2 2 4 3" xfId="40982"/>
    <cellStyle name="Note 3 23 2 2 5" xfId="11515"/>
    <cellStyle name="Note 3 23 2 2 5 2" xfId="28950"/>
    <cellStyle name="Note 3 23 2 2 5 3" xfId="43402"/>
    <cellStyle name="Note 3 23 2 2 6" xfId="18522"/>
    <cellStyle name="Note 3 23 2 3" xfId="1682"/>
    <cellStyle name="Note 3 23 2 3 2" xfId="4193"/>
    <cellStyle name="Note 3 23 2 3 2 2" xfId="13774"/>
    <cellStyle name="Note 3 23 2 3 2 2 2" xfId="31209"/>
    <cellStyle name="Note 3 23 2 3 2 2 3" xfId="45661"/>
    <cellStyle name="Note 3 23 2 3 2 3" xfId="16235"/>
    <cellStyle name="Note 3 23 2 3 2 3 2" xfId="33670"/>
    <cellStyle name="Note 3 23 2 3 2 3 3" xfId="48122"/>
    <cellStyle name="Note 3 23 2 3 2 4" xfId="21629"/>
    <cellStyle name="Note 3 23 2 3 2 5" xfId="36081"/>
    <cellStyle name="Note 3 23 2 3 3" xfId="6655"/>
    <cellStyle name="Note 3 23 2 3 3 2" xfId="24090"/>
    <cellStyle name="Note 3 23 2 3 3 3" xfId="38542"/>
    <cellStyle name="Note 3 23 2 3 4" xfId="9096"/>
    <cellStyle name="Note 3 23 2 3 4 2" xfId="26531"/>
    <cellStyle name="Note 3 23 2 3 4 3" xfId="40983"/>
    <cellStyle name="Note 3 23 2 3 5" xfId="11516"/>
    <cellStyle name="Note 3 23 2 3 5 2" xfId="28951"/>
    <cellStyle name="Note 3 23 2 3 5 3" xfId="43403"/>
    <cellStyle name="Note 3 23 2 3 6" xfId="18523"/>
    <cellStyle name="Note 3 23 2 4" xfId="1683"/>
    <cellStyle name="Note 3 23 2 4 2" xfId="4194"/>
    <cellStyle name="Note 3 23 2 4 2 2" xfId="21630"/>
    <cellStyle name="Note 3 23 2 4 2 3" xfId="36082"/>
    <cellStyle name="Note 3 23 2 4 3" xfId="6656"/>
    <cellStyle name="Note 3 23 2 4 3 2" xfId="24091"/>
    <cellStyle name="Note 3 23 2 4 3 3" xfId="38543"/>
    <cellStyle name="Note 3 23 2 4 4" xfId="9097"/>
    <cellStyle name="Note 3 23 2 4 4 2" xfId="26532"/>
    <cellStyle name="Note 3 23 2 4 4 3" xfId="40984"/>
    <cellStyle name="Note 3 23 2 4 5" xfId="11517"/>
    <cellStyle name="Note 3 23 2 4 5 2" xfId="28952"/>
    <cellStyle name="Note 3 23 2 4 5 3" xfId="43404"/>
    <cellStyle name="Note 3 23 2 4 6" xfId="15200"/>
    <cellStyle name="Note 3 23 2 4 6 2" xfId="32635"/>
    <cellStyle name="Note 3 23 2 4 6 3" xfId="47087"/>
    <cellStyle name="Note 3 23 2 4 7" xfId="18524"/>
    <cellStyle name="Note 3 23 2 4 8" xfId="20362"/>
    <cellStyle name="Note 3 23 2 5" xfId="4191"/>
    <cellStyle name="Note 3 23 2 5 2" xfId="13772"/>
    <cellStyle name="Note 3 23 2 5 2 2" xfId="31207"/>
    <cellStyle name="Note 3 23 2 5 2 3" xfId="45659"/>
    <cellStyle name="Note 3 23 2 5 3" xfId="16233"/>
    <cellStyle name="Note 3 23 2 5 3 2" xfId="33668"/>
    <cellStyle name="Note 3 23 2 5 3 3" xfId="48120"/>
    <cellStyle name="Note 3 23 2 5 4" xfId="21627"/>
    <cellStyle name="Note 3 23 2 5 5" xfId="36079"/>
    <cellStyle name="Note 3 23 2 6" xfId="6653"/>
    <cellStyle name="Note 3 23 2 6 2" xfId="24088"/>
    <cellStyle name="Note 3 23 2 6 3" xfId="38540"/>
    <cellStyle name="Note 3 23 2 7" xfId="9094"/>
    <cellStyle name="Note 3 23 2 7 2" xfId="26529"/>
    <cellStyle name="Note 3 23 2 7 3" xfId="40981"/>
    <cellStyle name="Note 3 23 2 8" xfId="11514"/>
    <cellStyle name="Note 3 23 2 8 2" xfId="28949"/>
    <cellStyle name="Note 3 23 2 8 3" xfId="43401"/>
    <cellStyle name="Note 3 23 2 9" xfId="18521"/>
    <cellStyle name="Note 3 23 3" xfId="1684"/>
    <cellStyle name="Note 3 23 3 2" xfId="1685"/>
    <cellStyle name="Note 3 23 3 2 2" xfId="4196"/>
    <cellStyle name="Note 3 23 3 2 2 2" xfId="13776"/>
    <cellStyle name="Note 3 23 3 2 2 2 2" xfId="31211"/>
    <cellStyle name="Note 3 23 3 2 2 2 3" xfId="45663"/>
    <cellStyle name="Note 3 23 3 2 2 3" xfId="16237"/>
    <cellStyle name="Note 3 23 3 2 2 3 2" xfId="33672"/>
    <cellStyle name="Note 3 23 3 2 2 3 3" xfId="48124"/>
    <cellStyle name="Note 3 23 3 2 2 4" xfId="21632"/>
    <cellStyle name="Note 3 23 3 2 2 5" xfId="36084"/>
    <cellStyle name="Note 3 23 3 2 3" xfId="6658"/>
    <cellStyle name="Note 3 23 3 2 3 2" xfId="24093"/>
    <cellStyle name="Note 3 23 3 2 3 3" xfId="38545"/>
    <cellStyle name="Note 3 23 3 2 4" xfId="9099"/>
    <cellStyle name="Note 3 23 3 2 4 2" xfId="26534"/>
    <cellStyle name="Note 3 23 3 2 4 3" xfId="40986"/>
    <cellStyle name="Note 3 23 3 2 5" xfId="11519"/>
    <cellStyle name="Note 3 23 3 2 5 2" xfId="28954"/>
    <cellStyle name="Note 3 23 3 2 5 3" xfId="43406"/>
    <cellStyle name="Note 3 23 3 2 6" xfId="18526"/>
    <cellStyle name="Note 3 23 3 3" xfId="1686"/>
    <cellStyle name="Note 3 23 3 3 2" xfId="4197"/>
    <cellStyle name="Note 3 23 3 3 2 2" xfId="13777"/>
    <cellStyle name="Note 3 23 3 3 2 2 2" xfId="31212"/>
    <cellStyle name="Note 3 23 3 3 2 2 3" xfId="45664"/>
    <cellStyle name="Note 3 23 3 3 2 3" xfId="16238"/>
    <cellStyle name="Note 3 23 3 3 2 3 2" xfId="33673"/>
    <cellStyle name="Note 3 23 3 3 2 3 3" xfId="48125"/>
    <cellStyle name="Note 3 23 3 3 2 4" xfId="21633"/>
    <cellStyle name="Note 3 23 3 3 2 5" xfId="36085"/>
    <cellStyle name="Note 3 23 3 3 3" xfId="6659"/>
    <cellStyle name="Note 3 23 3 3 3 2" xfId="24094"/>
    <cellStyle name="Note 3 23 3 3 3 3" xfId="38546"/>
    <cellStyle name="Note 3 23 3 3 4" xfId="9100"/>
    <cellStyle name="Note 3 23 3 3 4 2" xfId="26535"/>
    <cellStyle name="Note 3 23 3 3 4 3" xfId="40987"/>
    <cellStyle name="Note 3 23 3 3 5" xfId="11520"/>
    <cellStyle name="Note 3 23 3 3 5 2" xfId="28955"/>
    <cellStyle name="Note 3 23 3 3 5 3" xfId="43407"/>
    <cellStyle name="Note 3 23 3 3 6" xfId="18527"/>
    <cellStyle name="Note 3 23 3 4" xfId="1687"/>
    <cellStyle name="Note 3 23 3 4 2" xfId="4198"/>
    <cellStyle name="Note 3 23 3 4 2 2" xfId="21634"/>
    <cellStyle name="Note 3 23 3 4 2 3" xfId="36086"/>
    <cellStyle name="Note 3 23 3 4 3" xfId="6660"/>
    <cellStyle name="Note 3 23 3 4 3 2" xfId="24095"/>
    <cellStyle name="Note 3 23 3 4 3 3" xfId="38547"/>
    <cellStyle name="Note 3 23 3 4 4" xfId="9101"/>
    <cellStyle name="Note 3 23 3 4 4 2" xfId="26536"/>
    <cellStyle name="Note 3 23 3 4 4 3" xfId="40988"/>
    <cellStyle name="Note 3 23 3 4 5" xfId="11521"/>
    <cellStyle name="Note 3 23 3 4 5 2" xfId="28956"/>
    <cellStyle name="Note 3 23 3 4 5 3" xfId="43408"/>
    <cellStyle name="Note 3 23 3 4 6" xfId="15201"/>
    <cellStyle name="Note 3 23 3 4 6 2" xfId="32636"/>
    <cellStyle name="Note 3 23 3 4 6 3" xfId="47088"/>
    <cellStyle name="Note 3 23 3 4 7" xfId="18528"/>
    <cellStyle name="Note 3 23 3 4 8" xfId="20363"/>
    <cellStyle name="Note 3 23 3 5" xfId="4195"/>
    <cellStyle name="Note 3 23 3 5 2" xfId="13775"/>
    <cellStyle name="Note 3 23 3 5 2 2" xfId="31210"/>
    <cellStyle name="Note 3 23 3 5 2 3" xfId="45662"/>
    <cellStyle name="Note 3 23 3 5 3" xfId="16236"/>
    <cellStyle name="Note 3 23 3 5 3 2" xfId="33671"/>
    <cellStyle name="Note 3 23 3 5 3 3" xfId="48123"/>
    <cellStyle name="Note 3 23 3 5 4" xfId="21631"/>
    <cellStyle name="Note 3 23 3 5 5" xfId="36083"/>
    <cellStyle name="Note 3 23 3 6" xfId="6657"/>
    <cellStyle name="Note 3 23 3 6 2" xfId="24092"/>
    <cellStyle name="Note 3 23 3 6 3" xfId="38544"/>
    <cellStyle name="Note 3 23 3 7" xfId="9098"/>
    <cellStyle name="Note 3 23 3 7 2" xfId="26533"/>
    <cellStyle name="Note 3 23 3 7 3" xfId="40985"/>
    <cellStyle name="Note 3 23 3 8" xfId="11518"/>
    <cellStyle name="Note 3 23 3 8 2" xfId="28953"/>
    <cellStyle name="Note 3 23 3 8 3" xfId="43405"/>
    <cellStyle name="Note 3 23 3 9" xfId="18525"/>
    <cellStyle name="Note 3 23 4" xfId="1688"/>
    <cellStyle name="Note 3 23 4 2" xfId="1689"/>
    <cellStyle name="Note 3 23 4 2 2" xfId="4200"/>
    <cellStyle name="Note 3 23 4 2 2 2" xfId="13779"/>
    <cellStyle name="Note 3 23 4 2 2 2 2" xfId="31214"/>
    <cellStyle name="Note 3 23 4 2 2 2 3" xfId="45666"/>
    <cellStyle name="Note 3 23 4 2 2 3" xfId="16240"/>
    <cellStyle name="Note 3 23 4 2 2 3 2" xfId="33675"/>
    <cellStyle name="Note 3 23 4 2 2 3 3" xfId="48127"/>
    <cellStyle name="Note 3 23 4 2 2 4" xfId="21636"/>
    <cellStyle name="Note 3 23 4 2 2 5" xfId="36088"/>
    <cellStyle name="Note 3 23 4 2 3" xfId="6662"/>
    <cellStyle name="Note 3 23 4 2 3 2" xfId="24097"/>
    <cellStyle name="Note 3 23 4 2 3 3" xfId="38549"/>
    <cellStyle name="Note 3 23 4 2 4" xfId="9103"/>
    <cellStyle name="Note 3 23 4 2 4 2" xfId="26538"/>
    <cellStyle name="Note 3 23 4 2 4 3" xfId="40990"/>
    <cellStyle name="Note 3 23 4 2 5" xfId="11523"/>
    <cellStyle name="Note 3 23 4 2 5 2" xfId="28958"/>
    <cellStyle name="Note 3 23 4 2 5 3" xfId="43410"/>
    <cellStyle name="Note 3 23 4 2 6" xfId="18530"/>
    <cellStyle name="Note 3 23 4 3" xfId="1690"/>
    <cellStyle name="Note 3 23 4 3 2" xfId="4201"/>
    <cellStyle name="Note 3 23 4 3 2 2" xfId="13780"/>
    <cellStyle name="Note 3 23 4 3 2 2 2" xfId="31215"/>
    <cellStyle name="Note 3 23 4 3 2 2 3" xfId="45667"/>
    <cellStyle name="Note 3 23 4 3 2 3" xfId="16241"/>
    <cellStyle name="Note 3 23 4 3 2 3 2" xfId="33676"/>
    <cellStyle name="Note 3 23 4 3 2 3 3" xfId="48128"/>
    <cellStyle name="Note 3 23 4 3 2 4" xfId="21637"/>
    <cellStyle name="Note 3 23 4 3 2 5" xfId="36089"/>
    <cellStyle name="Note 3 23 4 3 3" xfId="6663"/>
    <cellStyle name="Note 3 23 4 3 3 2" xfId="24098"/>
    <cellStyle name="Note 3 23 4 3 3 3" xfId="38550"/>
    <cellStyle name="Note 3 23 4 3 4" xfId="9104"/>
    <cellStyle name="Note 3 23 4 3 4 2" xfId="26539"/>
    <cellStyle name="Note 3 23 4 3 4 3" xfId="40991"/>
    <cellStyle name="Note 3 23 4 3 5" xfId="11524"/>
    <cellStyle name="Note 3 23 4 3 5 2" xfId="28959"/>
    <cellStyle name="Note 3 23 4 3 5 3" xfId="43411"/>
    <cellStyle name="Note 3 23 4 3 6" xfId="18531"/>
    <cellStyle name="Note 3 23 4 4" xfId="1691"/>
    <cellStyle name="Note 3 23 4 4 2" xfId="4202"/>
    <cellStyle name="Note 3 23 4 4 2 2" xfId="21638"/>
    <cellStyle name="Note 3 23 4 4 2 3" xfId="36090"/>
    <cellStyle name="Note 3 23 4 4 3" xfId="6664"/>
    <cellStyle name="Note 3 23 4 4 3 2" xfId="24099"/>
    <cellStyle name="Note 3 23 4 4 3 3" xfId="38551"/>
    <cellStyle name="Note 3 23 4 4 4" xfId="9105"/>
    <cellStyle name="Note 3 23 4 4 4 2" xfId="26540"/>
    <cellStyle name="Note 3 23 4 4 4 3" xfId="40992"/>
    <cellStyle name="Note 3 23 4 4 5" xfId="11525"/>
    <cellStyle name="Note 3 23 4 4 5 2" xfId="28960"/>
    <cellStyle name="Note 3 23 4 4 5 3" xfId="43412"/>
    <cellStyle name="Note 3 23 4 4 6" xfId="15202"/>
    <cellStyle name="Note 3 23 4 4 6 2" xfId="32637"/>
    <cellStyle name="Note 3 23 4 4 6 3" xfId="47089"/>
    <cellStyle name="Note 3 23 4 4 7" xfId="18532"/>
    <cellStyle name="Note 3 23 4 4 8" xfId="20364"/>
    <cellStyle name="Note 3 23 4 5" xfId="4199"/>
    <cellStyle name="Note 3 23 4 5 2" xfId="13778"/>
    <cellStyle name="Note 3 23 4 5 2 2" xfId="31213"/>
    <cellStyle name="Note 3 23 4 5 2 3" xfId="45665"/>
    <cellStyle name="Note 3 23 4 5 3" xfId="16239"/>
    <cellStyle name="Note 3 23 4 5 3 2" xfId="33674"/>
    <cellStyle name="Note 3 23 4 5 3 3" xfId="48126"/>
    <cellStyle name="Note 3 23 4 5 4" xfId="21635"/>
    <cellStyle name="Note 3 23 4 5 5" xfId="36087"/>
    <cellStyle name="Note 3 23 4 6" xfId="6661"/>
    <cellStyle name="Note 3 23 4 6 2" xfId="24096"/>
    <cellStyle name="Note 3 23 4 6 3" xfId="38548"/>
    <cellStyle name="Note 3 23 4 7" xfId="9102"/>
    <cellStyle name="Note 3 23 4 7 2" xfId="26537"/>
    <cellStyle name="Note 3 23 4 7 3" xfId="40989"/>
    <cellStyle name="Note 3 23 4 8" xfId="11522"/>
    <cellStyle name="Note 3 23 4 8 2" xfId="28957"/>
    <cellStyle name="Note 3 23 4 8 3" xfId="43409"/>
    <cellStyle name="Note 3 23 4 9" xfId="18529"/>
    <cellStyle name="Note 3 23 5" xfId="1692"/>
    <cellStyle name="Note 3 23 5 2" xfId="4203"/>
    <cellStyle name="Note 3 23 5 2 2" xfId="13781"/>
    <cellStyle name="Note 3 23 5 2 2 2" xfId="31216"/>
    <cellStyle name="Note 3 23 5 2 2 3" xfId="45668"/>
    <cellStyle name="Note 3 23 5 2 3" xfId="16242"/>
    <cellStyle name="Note 3 23 5 2 3 2" xfId="33677"/>
    <cellStyle name="Note 3 23 5 2 3 3" xfId="48129"/>
    <cellStyle name="Note 3 23 5 2 4" xfId="21639"/>
    <cellStyle name="Note 3 23 5 2 5" xfId="36091"/>
    <cellStyle name="Note 3 23 5 3" xfId="6665"/>
    <cellStyle name="Note 3 23 5 3 2" xfId="24100"/>
    <cellStyle name="Note 3 23 5 3 3" xfId="38552"/>
    <cellStyle name="Note 3 23 5 4" xfId="9106"/>
    <cellStyle name="Note 3 23 5 4 2" xfId="26541"/>
    <cellStyle name="Note 3 23 5 4 3" xfId="40993"/>
    <cellStyle name="Note 3 23 5 5" xfId="11526"/>
    <cellStyle name="Note 3 23 5 5 2" xfId="28961"/>
    <cellStyle name="Note 3 23 5 5 3" xfId="43413"/>
    <cellStyle name="Note 3 23 5 6" xfId="18533"/>
    <cellStyle name="Note 3 23 6" xfId="1693"/>
    <cellStyle name="Note 3 23 6 2" xfId="4204"/>
    <cellStyle name="Note 3 23 6 2 2" xfId="13782"/>
    <cellStyle name="Note 3 23 6 2 2 2" xfId="31217"/>
    <cellStyle name="Note 3 23 6 2 2 3" xfId="45669"/>
    <cellStyle name="Note 3 23 6 2 3" xfId="16243"/>
    <cellStyle name="Note 3 23 6 2 3 2" xfId="33678"/>
    <cellStyle name="Note 3 23 6 2 3 3" xfId="48130"/>
    <cellStyle name="Note 3 23 6 2 4" xfId="21640"/>
    <cellStyle name="Note 3 23 6 2 5" xfId="36092"/>
    <cellStyle name="Note 3 23 6 3" xfId="6666"/>
    <cellStyle name="Note 3 23 6 3 2" xfId="24101"/>
    <cellStyle name="Note 3 23 6 3 3" xfId="38553"/>
    <cellStyle name="Note 3 23 6 4" xfId="9107"/>
    <cellStyle name="Note 3 23 6 4 2" xfId="26542"/>
    <cellStyle name="Note 3 23 6 4 3" xfId="40994"/>
    <cellStyle name="Note 3 23 6 5" xfId="11527"/>
    <cellStyle name="Note 3 23 6 5 2" xfId="28962"/>
    <cellStyle name="Note 3 23 6 5 3" xfId="43414"/>
    <cellStyle name="Note 3 23 6 6" xfId="18534"/>
    <cellStyle name="Note 3 23 7" xfId="1694"/>
    <cellStyle name="Note 3 23 7 2" xfId="4205"/>
    <cellStyle name="Note 3 23 7 2 2" xfId="21641"/>
    <cellStyle name="Note 3 23 7 2 3" xfId="36093"/>
    <cellStyle name="Note 3 23 7 3" xfId="6667"/>
    <cellStyle name="Note 3 23 7 3 2" xfId="24102"/>
    <cellStyle name="Note 3 23 7 3 3" xfId="38554"/>
    <cellStyle name="Note 3 23 7 4" xfId="9108"/>
    <cellStyle name="Note 3 23 7 4 2" xfId="26543"/>
    <cellStyle name="Note 3 23 7 4 3" xfId="40995"/>
    <cellStyle name="Note 3 23 7 5" xfId="11528"/>
    <cellStyle name="Note 3 23 7 5 2" xfId="28963"/>
    <cellStyle name="Note 3 23 7 5 3" xfId="43415"/>
    <cellStyle name="Note 3 23 7 6" xfId="15203"/>
    <cellStyle name="Note 3 23 7 6 2" xfId="32638"/>
    <cellStyle name="Note 3 23 7 6 3" xfId="47090"/>
    <cellStyle name="Note 3 23 7 7" xfId="18535"/>
    <cellStyle name="Note 3 23 7 8" xfId="20365"/>
    <cellStyle name="Note 3 23 8" xfId="4190"/>
    <cellStyle name="Note 3 23 8 2" xfId="13771"/>
    <cellStyle name="Note 3 23 8 2 2" xfId="31206"/>
    <cellStyle name="Note 3 23 8 2 3" xfId="45658"/>
    <cellStyle name="Note 3 23 8 3" xfId="16232"/>
    <cellStyle name="Note 3 23 8 3 2" xfId="33667"/>
    <cellStyle name="Note 3 23 8 3 3" xfId="48119"/>
    <cellStyle name="Note 3 23 8 4" xfId="21626"/>
    <cellStyle name="Note 3 23 8 5" xfId="36078"/>
    <cellStyle name="Note 3 23 9" xfId="6652"/>
    <cellStyle name="Note 3 23 9 2" xfId="24087"/>
    <cellStyle name="Note 3 23 9 3" xfId="38539"/>
    <cellStyle name="Note 3 24" xfId="1695"/>
    <cellStyle name="Note 3 24 10" xfId="9109"/>
    <cellStyle name="Note 3 24 10 2" xfId="26544"/>
    <cellStyle name="Note 3 24 10 3" xfId="40996"/>
    <cellStyle name="Note 3 24 11" xfId="11529"/>
    <cellStyle name="Note 3 24 11 2" xfId="28964"/>
    <cellStyle name="Note 3 24 11 3" xfId="43416"/>
    <cellStyle name="Note 3 24 12" xfId="18536"/>
    <cellStyle name="Note 3 24 2" xfId="1696"/>
    <cellStyle name="Note 3 24 2 2" xfId="1697"/>
    <cellStyle name="Note 3 24 2 2 2" xfId="4208"/>
    <cellStyle name="Note 3 24 2 2 2 2" xfId="13785"/>
    <cellStyle name="Note 3 24 2 2 2 2 2" xfId="31220"/>
    <cellStyle name="Note 3 24 2 2 2 2 3" xfId="45672"/>
    <cellStyle name="Note 3 24 2 2 2 3" xfId="16246"/>
    <cellStyle name="Note 3 24 2 2 2 3 2" xfId="33681"/>
    <cellStyle name="Note 3 24 2 2 2 3 3" xfId="48133"/>
    <cellStyle name="Note 3 24 2 2 2 4" xfId="21644"/>
    <cellStyle name="Note 3 24 2 2 2 5" xfId="36096"/>
    <cellStyle name="Note 3 24 2 2 3" xfId="6670"/>
    <cellStyle name="Note 3 24 2 2 3 2" xfId="24105"/>
    <cellStyle name="Note 3 24 2 2 3 3" xfId="38557"/>
    <cellStyle name="Note 3 24 2 2 4" xfId="9111"/>
    <cellStyle name="Note 3 24 2 2 4 2" xfId="26546"/>
    <cellStyle name="Note 3 24 2 2 4 3" xfId="40998"/>
    <cellStyle name="Note 3 24 2 2 5" xfId="11531"/>
    <cellStyle name="Note 3 24 2 2 5 2" xfId="28966"/>
    <cellStyle name="Note 3 24 2 2 5 3" xfId="43418"/>
    <cellStyle name="Note 3 24 2 2 6" xfId="18538"/>
    <cellStyle name="Note 3 24 2 3" xfId="1698"/>
    <cellStyle name="Note 3 24 2 3 2" xfId="4209"/>
    <cellStyle name="Note 3 24 2 3 2 2" xfId="13786"/>
    <cellStyle name="Note 3 24 2 3 2 2 2" xfId="31221"/>
    <cellStyle name="Note 3 24 2 3 2 2 3" xfId="45673"/>
    <cellStyle name="Note 3 24 2 3 2 3" xfId="16247"/>
    <cellStyle name="Note 3 24 2 3 2 3 2" xfId="33682"/>
    <cellStyle name="Note 3 24 2 3 2 3 3" xfId="48134"/>
    <cellStyle name="Note 3 24 2 3 2 4" xfId="21645"/>
    <cellStyle name="Note 3 24 2 3 2 5" xfId="36097"/>
    <cellStyle name="Note 3 24 2 3 3" xfId="6671"/>
    <cellStyle name="Note 3 24 2 3 3 2" xfId="24106"/>
    <cellStyle name="Note 3 24 2 3 3 3" xfId="38558"/>
    <cellStyle name="Note 3 24 2 3 4" xfId="9112"/>
    <cellStyle name="Note 3 24 2 3 4 2" xfId="26547"/>
    <cellStyle name="Note 3 24 2 3 4 3" xfId="40999"/>
    <cellStyle name="Note 3 24 2 3 5" xfId="11532"/>
    <cellStyle name="Note 3 24 2 3 5 2" xfId="28967"/>
    <cellStyle name="Note 3 24 2 3 5 3" xfId="43419"/>
    <cellStyle name="Note 3 24 2 3 6" xfId="18539"/>
    <cellStyle name="Note 3 24 2 4" xfId="1699"/>
    <cellStyle name="Note 3 24 2 4 2" xfId="4210"/>
    <cellStyle name="Note 3 24 2 4 2 2" xfId="21646"/>
    <cellStyle name="Note 3 24 2 4 2 3" xfId="36098"/>
    <cellStyle name="Note 3 24 2 4 3" xfId="6672"/>
    <cellStyle name="Note 3 24 2 4 3 2" xfId="24107"/>
    <cellStyle name="Note 3 24 2 4 3 3" xfId="38559"/>
    <cellStyle name="Note 3 24 2 4 4" xfId="9113"/>
    <cellStyle name="Note 3 24 2 4 4 2" xfId="26548"/>
    <cellStyle name="Note 3 24 2 4 4 3" xfId="41000"/>
    <cellStyle name="Note 3 24 2 4 5" xfId="11533"/>
    <cellStyle name="Note 3 24 2 4 5 2" xfId="28968"/>
    <cellStyle name="Note 3 24 2 4 5 3" xfId="43420"/>
    <cellStyle name="Note 3 24 2 4 6" xfId="15204"/>
    <cellStyle name="Note 3 24 2 4 6 2" xfId="32639"/>
    <cellStyle name="Note 3 24 2 4 6 3" xfId="47091"/>
    <cellStyle name="Note 3 24 2 4 7" xfId="18540"/>
    <cellStyle name="Note 3 24 2 4 8" xfId="20366"/>
    <cellStyle name="Note 3 24 2 5" xfId="4207"/>
    <cellStyle name="Note 3 24 2 5 2" xfId="13784"/>
    <cellStyle name="Note 3 24 2 5 2 2" xfId="31219"/>
    <cellStyle name="Note 3 24 2 5 2 3" xfId="45671"/>
    <cellStyle name="Note 3 24 2 5 3" xfId="16245"/>
    <cellStyle name="Note 3 24 2 5 3 2" xfId="33680"/>
    <cellStyle name="Note 3 24 2 5 3 3" xfId="48132"/>
    <cellStyle name="Note 3 24 2 5 4" xfId="21643"/>
    <cellStyle name="Note 3 24 2 5 5" xfId="36095"/>
    <cellStyle name="Note 3 24 2 6" xfId="6669"/>
    <cellStyle name="Note 3 24 2 6 2" xfId="24104"/>
    <cellStyle name="Note 3 24 2 6 3" xfId="38556"/>
    <cellStyle name="Note 3 24 2 7" xfId="9110"/>
    <cellStyle name="Note 3 24 2 7 2" xfId="26545"/>
    <cellStyle name="Note 3 24 2 7 3" xfId="40997"/>
    <cellStyle name="Note 3 24 2 8" xfId="11530"/>
    <cellStyle name="Note 3 24 2 8 2" xfId="28965"/>
    <cellStyle name="Note 3 24 2 8 3" xfId="43417"/>
    <cellStyle name="Note 3 24 2 9" xfId="18537"/>
    <cellStyle name="Note 3 24 3" xfId="1700"/>
    <cellStyle name="Note 3 24 3 2" xfId="1701"/>
    <cellStyle name="Note 3 24 3 2 2" xfId="4212"/>
    <cellStyle name="Note 3 24 3 2 2 2" xfId="13788"/>
    <cellStyle name="Note 3 24 3 2 2 2 2" xfId="31223"/>
    <cellStyle name="Note 3 24 3 2 2 2 3" xfId="45675"/>
    <cellStyle name="Note 3 24 3 2 2 3" xfId="16249"/>
    <cellStyle name="Note 3 24 3 2 2 3 2" xfId="33684"/>
    <cellStyle name="Note 3 24 3 2 2 3 3" xfId="48136"/>
    <cellStyle name="Note 3 24 3 2 2 4" xfId="21648"/>
    <cellStyle name="Note 3 24 3 2 2 5" xfId="36100"/>
    <cellStyle name="Note 3 24 3 2 3" xfId="6674"/>
    <cellStyle name="Note 3 24 3 2 3 2" xfId="24109"/>
    <cellStyle name="Note 3 24 3 2 3 3" xfId="38561"/>
    <cellStyle name="Note 3 24 3 2 4" xfId="9115"/>
    <cellStyle name="Note 3 24 3 2 4 2" xfId="26550"/>
    <cellStyle name="Note 3 24 3 2 4 3" xfId="41002"/>
    <cellStyle name="Note 3 24 3 2 5" xfId="11535"/>
    <cellStyle name="Note 3 24 3 2 5 2" xfId="28970"/>
    <cellStyle name="Note 3 24 3 2 5 3" xfId="43422"/>
    <cellStyle name="Note 3 24 3 2 6" xfId="18542"/>
    <cellStyle name="Note 3 24 3 3" xfId="1702"/>
    <cellStyle name="Note 3 24 3 3 2" xfId="4213"/>
    <cellStyle name="Note 3 24 3 3 2 2" xfId="13789"/>
    <cellStyle name="Note 3 24 3 3 2 2 2" xfId="31224"/>
    <cellStyle name="Note 3 24 3 3 2 2 3" xfId="45676"/>
    <cellStyle name="Note 3 24 3 3 2 3" xfId="16250"/>
    <cellStyle name="Note 3 24 3 3 2 3 2" xfId="33685"/>
    <cellStyle name="Note 3 24 3 3 2 3 3" xfId="48137"/>
    <cellStyle name="Note 3 24 3 3 2 4" xfId="21649"/>
    <cellStyle name="Note 3 24 3 3 2 5" xfId="36101"/>
    <cellStyle name="Note 3 24 3 3 3" xfId="6675"/>
    <cellStyle name="Note 3 24 3 3 3 2" xfId="24110"/>
    <cellStyle name="Note 3 24 3 3 3 3" xfId="38562"/>
    <cellStyle name="Note 3 24 3 3 4" xfId="9116"/>
    <cellStyle name="Note 3 24 3 3 4 2" xfId="26551"/>
    <cellStyle name="Note 3 24 3 3 4 3" xfId="41003"/>
    <cellStyle name="Note 3 24 3 3 5" xfId="11536"/>
    <cellStyle name="Note 3 24 3 3 5 2" xfId="28971"/>
    <cellStyle name="Note 3 24 3 3 5 3" xfId="43423"/>
    <cellStyle name="Note 3 24 3 3 6" xfId="18543"/>
    <cellStyle name="Note 3 24 3 4" xfId="1703"/>
    <cellStyle name="Note 3 24 3 4 2" xfId="4214"/>
    <cellStyle name="Note 3 24 3 4 2 2" xfId="21650"/>
    <cellStyle name="Note 3 24 3 4 2 3" xfId="36102"/>
    <cellStyle name="Note 3 24 3 4 3" xfId="6676"/>
    <cellStyle name="Note 3 24 3 4 3 2" xfId="24111"/>
    <cellStyle name="Note 3 24 3 4 3 3" xfId="38563"/>
    <cellStyle name="Note 3 24 3 4 4" xfId="9117"/>
    <cellStyle name="Note 3 24 3 4 4 2" xfId="26552"/>
    <cellStyle name="Note 3 24 3 4 4 3" xfId="41004"/>
    <cellStyle name="Note 3 24 3 4 5" xfId="11537"/>
    <cellStyle name="Note 3 24 3 4 5 2" xfId="28972"/>
    <cellStyle name="Note 3 24 3 4 5 3" xfId="43424"/>
    <cellStyle name="Note 3 24 3 4 6" xfId="15205"/>
    <cellStyle name="Note 3 24 3 4 6 2" xfId="32640"/>
    <cellStyle name="Note 3 24 3 4 6 3" xfId="47092"/>
    <cellStyle name="Note 3 24 3 4 7" xfId="18544"/>
    <cellStyle name="Note 3 24 3 4 8" xfId="20367"/>
    <cellStyle name="Note 3 24 3 5" xfId="4211"/>
    <cellStyle name="Note 3 24 3 5 2" xfId="13787"/>
    <cellStyle name="Note 3 24 3 5 2 2" xfId="31222"/>
    <cellStyle name="Note 3 24 3 5 2 3" xfId="45674"/>
    <cellStyle name="Note 3 24 3 5 3" xfId="16248"/>
    <cellStyle name="Note 3 24 3 5 3 2" xfId="33683"/>
    <cellStyle name="Note 3 24 3 5 3 3" xfId="48135"/>
    <cellStyle name="Note 3 24 3 5 4" xfId="21647"/>
    <cellStyle name="Note 3 24 3 5 5" xfId="36099"/>
    <cellStyle name="Note 3 24 3 6" xfId="6673"/>
    <cellStyle name="Note 3 24 3 6 2" xfId="24108"/>
    <cellStyle name="Note 3 24 3 6 3" xfId="38560"/>
    <cellStyle name="Note 3 24 3 7" xfId="9114"/>
    <cellStyle name="Note 3 24 3 7 2" xfId="26549"/>
    <cellStyle name="Note 3 24 3 7 3" xfId="41001"/>
    <cellStyle name="Note 3 24 3 8" xfId="11534"/>
    <cellStyle name="Note 3 24 3 8 2" xfId="28969"/>
    <cellStyle name="Note 3 24 3 8 3" xfId="43421"/>
    <cellStyle name="Note 3 24 3 9" xfId="18541"/>
    <cellStyle name="Note 3 24 4" xfId="1704"/>
    <cellStyle name="Note 3 24 4 2" xfId="1705"/>
    <cellStyle name="Note 3 24 4 2 2" xfId="4216"/>
    <cellStyle name="Note 3 24 4 2 2 2" xfId="13791"/>
    <cellStyle name="Note 3 24 4 2 2 2 2" xfId="31226"/>
    <cellStyle name="Note 3 24 4 2 2 2 3" xfId="45678"/>
    <cellStyle name="Note 3 24 4 2 2 3" xfId="16252"/>
    <cellStyle name="Note 3 24 4 2 2 3 2" xfId="33687"/>
    <cellStyle name="Note 3 24 4 2 2 3 3" xfId="48139"/>
    <cellStyle name="Note 3 24 4 2 2 4" xfId="21652"/>
    <cellStyle name="Note 3 24 4 2 2 5" xfId="36104"/>
    <cellStyle name="Note 3 24 4 2 3" xfId="6678"/>
    <cellStyle name="Note 3 24 4 2 3 2" xfId="24113"/>
    <cellStyle name="Note 3 24 4 2 3 3" xfId="38565"/>
    <cellStyle name="Note 3 24 4 2 4" xfId="9119"/>
    <cellStyle name="Note 3 24 4 2 4 2" xfId="26554"/>
    <cellStyle name="Note 3 24 4 2 4 3" xfId="41006"/>
    <cellStyle name="Note 3 24 4 2 5" xfId="11539"/>
    <cellStyle name="Note 3 24 4 2 5 2" xfId="28974"/>
    <cellStyle name="Note 3 24 4 2 5 3" xfId="43426"/>
    <cellStyle name="Note 3 24 4 2 6" xfId="18546"/>
    <cellStyle name="Note 3 24 4 3" xfId="1706"/>
    <cellStyle name="Note 3 24 4 3 2" xfId="4217"/>
    <cellStyle name="Note 3 24 4 3 2 2" xfId="13792"/>
    <cellStyle name="Note 3 24 4 3 2 2 2" xfId="31227"/>
    <cellStyle name="Note 3 24 4 3 2 2 3" xfId="45679"/>
    <cellStyle name="Note 3 24 4 3 2 3" xfId="16253"/>
    <cellStyle name="Note 3 24 4 3 2 3 2" xfId="33688"/>
    <cellStyle name="Note 3 24 4 3 2 3 3" xfId="48140"/>
    <cellStyle name="Note 3 24 4 3 2 4" xfId="21653"/>
    <cellStyle name="Note 3 24 4 3 2 5" xfId="36105"/>
    <cellStyle name="Note 3 24 4 3 3" xfId="6679"/>
    <cellStyle name="Note 3 24 4 3 3 2" xfId="24114"/>
    <cellStyle name="Note 3 24 4 3 3 3" xfId="38566"/>
    <cellStyle name="Note 3 24 4 3 4" xfId="9120"/>
    <cellStyle name="Note 3 24 4 3 4 2" xfId="26555"/>
    <cellStyle name="Note 3 24 4 3 4 3" xfId="41007"/>
    <cellStyle name="Note 3 24 4 3 5" xfId="11540"/>
    <cellStyle name="Note 3 24 4 3 5 2" xfId="28975"/>
    <cellStyle name="Note 3 24 4 3 5 3" xfId="43427"/>
    <cellStyle name="Note 3 24 4 3 6" xfId="18547"/>
    <cellStyle name="Note 3 24 4 4" xfId="1707"/>
    <cellStyle name="Note 3 24 4 4 2" xfId="4218"/>
    <cellStyle name="Note 3 24 4 4 2 2" xfId="21654"/>
    <cellStyle name="Note 3 24 4 4 2 3" xfId="36106"/>
    <cellStyle name="Note 3 24 4 4 3" xfId="6680"/>
    <cellStyle name="Note 3 24 4 4 3 2" xfId="24115"/>
    <cellStyle name="Note 3 24 4 4 3 3" xfId="38567"/>
    <cellStyle name="Note 3 24 4 4 4" xfId="9121"/>
    <cellStyle name="Note 3 24 4 4 4 2" xfId="26556"/>
    <cellStyle name="Note 3 24 4 4 4 3" xfId="41008"/>
    <cellStyle name="Note 3 24 4 4 5" xfId="11541"/>
    <cellStyle name="Note 3 24 4 4 5 2" xfId="28976"/>
    <cellStyle name="Note 3 24 4 4 5 3" xfId="43428"/>
    <cellStyle name="Note 3 24 4 4 6" xfId="15206"/>
    <cellStyle name="Note 3 24 4 4 6 2" xfId="32641"/>
    <cellStyle name="Note 3 24 4 4 6 3" xfId="47093"/>
    <cellStyle name="Note 3 24 4 4 7" xfId="18548"/>
    <cellStyle name="Note 3 24 4 4 8" xfId="20368"/>
    <cellStyle name="Note 3 24 4 5" xfId="4215"/>
    <cellStyle name="Note 3 24 4 5 2" xfId="13790"/>
    <cellStyle name="Note 3 24 4 5 2 2" xfId="31225"/>
    <cellStyle name="Note 3 24 4 5 2 3" xfId="45677"/>
    <cellStyle name="Note 3 24 4 5 3" xfId="16251"/>
    <cellStyle name="Note 3 24 4 5 3 2" xfId="33686"/>
    <cellStyle name="Note 3 24 4 5 3 3" xfId="48138"/>
    <cellStyle name="Note 3 24 4 5 4" xfId="21651"/>
    <cellStyle name="Note 3 24 4 5 5" xfId="36103"/>
    <cellStyle name="Note 3 24 4 6" xfId="6677"/>
    <cellStyle name="Note 3 24 4 6 2" xfId="24112"/>
    <cellStyle name="Note 3 24 4 6 3" xfId="38564"/>
    <cellStyle name="Note 3 24 4 7" xfId="9118"/>
    <cellStyle name="Note 3 24 4 7 2" xfId="26553"/>
    <cellStyle name="Note 3 24 4 7 3" xfId="41005"/>
    <cellStyle name="Note 3 24 4 8" xfId="11538"/>
    <cellStyle name="Note 3 24 4 8 2" xfId="28973"/>
    <cellStyle name="Note 3 24 4 8 3" xfId="43425"/>
    <cellStyle name="Note 3 24 4 9" xfId="18545"/>
    <cellStyle name="Note 3 24 5" xfId="1708"/>
    <cellStyle name="Note 3 24 5 2" xfId="4219"/>
    <cellStyle name="Note 3 24 5 2 2" xfId="13793"/>
    <cellStyle name="Note 3 24 5 2 2 2" xfId="31228"/>
    <cellStyle name="Note 3 24 5 2 2 3" xfId="45680"/>
    <cellStyle name="Note 3 24 5 2 3" xfId="16254"/>
    <cellStyle name="Note 3 24 5 2 3 2" xfId="33689"/>
    <cellStyle name="Note 3 24 5 2 3 3" xfId="48141"/>
    <cellStyle name="Note 3 24 5 2 4" xfId="21655"/>
    <cellStyle name="Note 3 24 5 2 5" xfId="36107"/>
    <cellStyle name="Note 3 24 5 3" xfId="6681"/>
    <cellStyle name="Note 3 24 5 3 2" xfId="24116"/>
    <cellStyle name="Note 3 24 5 3 3" xfId="38568"/>
    <cellStyle name="Note 3 24 5 4" xfId="9122"/>
    <cellStyle name="Note 3 24 5 4 2" xfId="26557"/>
    <cellStyle name="Note 3 24 5 4 3" xfId="41009"/>
    <cellStyle name="Note 3 24 5 5" xfId="11542"/>
    <cellStyle name="Note 3 24 5 5 2" xfId="28977"/>
    <cellStyle name="Note 3 24 5 5 3" xfId="43429"/>
    <cellStyle name="Note 3 24 5 6" xfId="18549"/>
    <cellStyle name="Note 3 24 6" xfId="1709"/>
    <cellStyle name="Note 3 24 6 2" xfId="4220"/>
    <cellStyle name="Note 3 24 6 2 2" xfId="13794"/>
    <cellStyle name="Note 3 24 6 2 2 2" xfId="31229"/>
    <cellStyle name="Note 3 24 6 2 2 3" xfId="45681"/>
    <cellStyle name="Note 3 24 6 2 3" xfId="16255"/>
    <cellStyle name="Note 3 24 6 2 3 2" xfId="33690"/>
    <cellStyle name="Note 3 24 6 2 3 3" xfId="48142"/>
    <cellStyle name="Note 3 24 6 2 4" xfId="21656"/>
    <cellStyle name="Note 3 24 6 2 5" xfId="36108"/>
    <cellStyle name="Note 3 24 6 3" xfId="6682"/>
    <cellStyle name="Note 3 24 6 3 2" xfId="24117"/>
    <cellStyle name="Note 3 24 6 3 3" xfId="38569"/>
    <cellStyle name="Note 3 24 6 4" xfId="9123"/>
    <cellStyle name="Note 3 24 6 4 2" xfId="26558"/>
    <cellStyle name="Note 3 24 6 4 3" xfId="41010"/>
    <cellStyle name="Note 3 24 6 5" xfId="11543"/>
    <cellStyle name="Note 3 24 6 5 2" xfId="28978"/>
    <cellStyle name="Note 3 24 6 5 3" xfId="43430"/>
    <cellStyle name="Note 3 24 6 6" xfId="18550"/>
    <cellStyle name="Note 3 24 7" xfId="1710"/>
    <cellStyle name="Note 3 24 7 2" xfId="4221"/>
    <cellStyle name="Note 3 24 7 2 2" xfId="21657"/>
    <cellStyle name="Note 3 24 7 2 3" xfId="36109"/>
    <cellStyle name="Note 3 24 7 3" xfId="6683"/>
    <cellStyle name="Note 3 24 7 3 2" xfId="24118"/>
    <cellStyle name="Note 3 24 7 3 3" xfId="38570"/>
    <cellStyle name="Note 3 24 7 4" xfId="9124"/>
    <cellStyle name="Note 3 24 7 4 2" xfId="26559"/>
    <cellStyle name="Note 3 24 7 4 3" xfId="41011"/>
    <cellStyle name="Note 3 24 7 5" xfId="11544"/>
    <cellStyle name="Note 3 24 7 5 2" xfId="28979"/>
    <cellStyle name="Note 3 24 7 5 3" xfId="43431"/>
    <cellStyle name="Note 3 24 7 6" xfId="15207"/>
    <cellStyle name="Note 3 24 7 6 2" xfId="32642"/>
    <cellStyle name="Note 3 24 7 6 3" xfId="47094"/>
    <cellStyle name="Note 3 24 7 7" xfId="18551"/>
    <cellStyle name="Note 3 24 7 8" xfId="20369"/>
    <cellStyle name="Note 3 24 8" xfId="4206"/>
    <cellStyle name="Note 3 24 8 2" xfId="13783"/>
    <cellStyle name="Note 3 24 8 2 2" xfId="31218"/>
    <cellStyle name="Note 3 24 8 2 3" xfId="45670"/>
    <cellStyle name="Note 3 24 8 3" xfId="16244"/>
    <cellStyle name="Note 3 24 8 3 2" xfId="33679"/>
    <cellStyle name="Note 3 24 8 3 3" xfId="48131"/>
    <cellStyle name="Note 3 24 8 4" xfId="21642"/>
    <cellStyle name="Note 3 24 8 5" xfId="36094"/>
    <cellStyle name="Note 3 24 9" xfId="6668"/>
    <cellStyle name="Note 3 24 9 2" xfId="24103"/>
    <cellStyle name="Note 3 24 9 3" xfId="38555"/>
    <cellStyle name="Note 3 25" xfId="1711"/>
    <cellStyle name="Note 3 25 2" xfId="1712"/>
    <cellStyle name="Note 3 25 2 2" xfId="4223"/>
    <cellStyle name="Note 3 25 2 2 2" xfId="13796"/>
    <cellStyle name="Note 3 25 2 2 2 2" xfId="31231"/>
    <cellStyle name="Note 3 25 2 2 2 3" xfId="45683"/>
    <cellStyle name="Note 3 25 2 2 3" xfId="16257"/>
    <cellStyle name="Note 3 25 2 2 3 2" xfId="33692"/>
    <cellStyle name="Note 3 25 2 2 3 3" xfId="48144"/>
    <cellStyle name="Note 3 25 2 2 4" xfId="21659"/>
    <cellStyle name="Note 3 25 2 2 5" xfId="36111"/>
    <cellStyle name="Note 3 25 2 3" xfId="6685"/>
    <cellStyle name="Note 3 25 2 3 2" xfId="24120"/>
    <cellStyle name="Note 3 25 2 3 3" xfId="38572"/>
    <cellStyle name="Note 3 25 2 4" xfId="9126"/>
    <cellStyle name="Note 3 25 2 4 2" xfId="26561"/>
    <cellStyle name="Note 3 25 2 4 3" xfId="41013"/>
    <cellStyle name="Note 3 25 2 5" xfId="11546"/>
    <cellStyle name="Note 3 25 2 5 2" xfId="28981"/>
    <cellStyle name="Note 3 25 2 5 3" xfId="43433"/>
    <cellStyle name="Note 3 25 2 6" xfId="18553"/>
    <cellStyle name="Note 3 25 3" xfId="1713"/>
    <cellStyle name="Note 3 25 3 2" xfId="4224"/>
    <cellStyle name="Note 3 25 3 2 2" xfId="13797"/>
    <cellStyle name="Note 3 25 3 2 2 2" xfId="31232"/>
    <cellStyle name="Note 3 25 3 2 2 3" xfId="45684"/>
    <cellStyle name="Note 3 25 3 2 3" xfId="16258"/>
    <cellStyle name="Note 3 25 3 2 3 2" xfId="33693"/>
    <cellStyle name="Note 3 25 3 2 3 3" xfId="48145"/>
    <cellStyle name="Note 3 25 3 2 4" xfId="21660"/>
    <cellStyle name="Note 3 25 3 2 5" xfId="36112"/>
    <cellStyle name="Note 3 25 3 3" xfId="6686"/>
    <cellStyle name="Note 3 25 3 3 2" xfId="24121"/>
    <cellStyle name="Note 3 25 3 3 3" xfId="38573"/>
    <cellStyle name="Note 3 25 3 4" xfId="9127"/>
    <cellStyle name="Note 3 25 3 4 2" xfId="26562"/>
    <cellStyle name="Note 3 25 3 4 3" xfId="41014"/>
    <cellStyle name="Note 3 25 3 5" xfId="11547"/>
    <cellStyle name="Note 3 25 3 5 2" xfId="28982"/>
    <cellStyle name="Note 3 25 3 5 3" xfId="43434"/>
    <cellStyle name="Note 3 25 3 6" xfId="18554"/>
    <cellStyle name="Note 3 25 4" xfId="1714"/>
    <cellStyle name="Note 3 25 4 2" xfId="4225"/>
    <cellStyle name="Note 3 25 4 2 2" xfId="21661"/>
    <cellStyle name="Note 3 25 4 2 3" xfId="36113"/>
    <cellStyle name="Note 3 25 4 3" xfId="6687"/>
    <cellStyle name="Note 3 25 4 3 2" xfId="24122"/>
    <cellStyle name="Note 3 25 4 3 3" xfId="38574"/>
    <cellStyle name="Note 3 25 4 4" xfId="9128"/>
    <cellStyle name="Note 3 25 4 4 2" xfId="26563"/>
    <cellStyle name="Note 3 25 4 4 3" xfId="41015"/>
    <cellStyle name="Note 3 25 4 5" xfId="11548"/>
    <cellStyle name="Note 3 25 4 5 2" xfId="28983"/>
    <cellStyle name="Note 3 25 4 5 3" xfId="43435"/>
    <cellStyle name="Note 3 25 4 6" xfId="15208"/>
    <cellStyle name="Note 3 25 4 6 2" xfId="32643"/>
    <cellStyle name="Note 3 25 4 6 3" xfId="47095"/>
    <cellStyle name="Note 3 25 4 7" xfId="18555"/>
    <cellStyle name="Note 3 25 4 8" xfId="20370"/>
    <cellStyle name="Note 3 25 5" xfId="4222"/>
    <cellStyle name="Note 3 25 5 2" xfId="13795"/>
    <cellStyle name="Note 3 25 5 2 2" xfId="31230"/>
    <cellStyle name="Note 3 25 5 2 3" xfId="45682"/>
    <cellStyle name="Note 3 25 5 3" xfId="16256"/>
    <cellStyle name="Note 3 25 5 3 2" xfId="33691"/>
    <cellStyle name="Note 3 25 5 3 3" xfId="48143"/>
    <cellStyle name="Note 3 25 5 4" xfId="21658"/>
    <cellStyle name="Note 3 25 5 5" xfId="36110"/>
    <cellStyle name="Note 3 25 6" xfId="6684"/>
    <cellStyle name="Note 3 25 6 2" xfId="24119"/>
    <cellStyle name="Note 3 25 6 3" xfId="38571"/>
    <cellStyle name="Note 3 25 7" xfId="9125"/>
    <cellStyle name="Note 3 25 7 2" xfId="26560"/>
    <cellStyle name="Note 3 25 7 3" xfId="41012"/>
    <cellStyle name="Note 3 25 8" xfId="11545"/>
    <cellStyle name="Note 3 25 8 2" xfId="28980"/>
    <cellStyle name="Note 3 25 8 3" xfId="43432"/>
    <cellStyle name="Note 3 25 9" xfId="18552"/>
    <cellStyle name="Note 3 26" xfId="1715"/>
    <cellStyle name="Note 3 26 2" xfId="1716"/>
    <cellStyle name="Note 3 26 2 2" xfId="4227"/>
    <cellStyle name="Note 3 26 2 2 2" xfId="13799"/>
    <cellStyle name="Note 3 26 2 2 2 2" xfId="31234"/>
    <cellStyle name="Note 3 26 2 2 2 3" xfId="45686"/>
    <cellStyle name="Note 3 26 2 2 3" xfId="16260"/>
    <cellStyle name="Note 3 26 2 2 3 2" xfId="33695"/>
    <cellStyle name="Note 3 26 2 2 3 3" xfId="48147"/>
    <cellStyle name="Note 3 26 2 2 4" xfId="21663"/>
    <cellStyle name="Note 3 26 2 2 5" xfId="36115"/>
    <cellStyle name="Note 3 26 2 3" xfId="6689"/>
    <cellStyle name="Note 3 26 2 3 2" xfId="24124"/>
    <cellStyle name="Note 3 26 2 3 3" xfId="38576"/>
    <cellStyle name="Note 3 26 2 4" xfId="9130"/>
    <cellStyle name="Note 3 26 2 4 2" xfId="26565"/>
    <cellStyle name="Note 3 26 2 4 3" xfId="41017"/>
    <cellStyle name="Note 3 26 2 5" xfId="11550"/>
    <cellStyle name="Note 3 26 2 5 2" xfId="28985"/>
    <cellStyle name="Note 3 26 2 5 3" xfId="43437"/>
    <cellStyle name="Note 3 26 2 6" xfId="18557"/>
    <cellStyle name="Note 3 26 3" xfId="1717"/>
    <cellStyle name="Note 3 26 3 2" xfId="4228"/>
    <cellStyle name="Note 3 26 3 2 2" xfId="13800"/>
    <cellStyle name="Note 3 26 3 2 2 2" xfId="31235"/>
    <cellStyle name="Note 3 26 3 2 2 3" xfId="45687"/>
    <cellStyle name="Note 3 26 3 2 3" xfId="16261"/>
    <cellStyle name="Note 3 26 3 2 3 2" xfId="33696"/>
    <cellStyle name="Note 3 26 3 2 3 3" xfId="48148"/>
    <cellStyle name="Note 3 26 3 2 4" xfId="21664"/>
    <cellStyle name="Note 3 26 3 2 5" xfId="36116"/>
    <cellStyle name="Note 3 26 3 3" xfId="6690"/>
    <cellStyle name="Note 3 26 3 3 2" xfId="24125"/>
    <cellStyle name="Note 3 26 3 3 3" xfId="38577"/>
    <cellStyle name="Note 3 26 3 4" xfId="9131"/>
    <cellStyle name="Note 3 26 3 4 2" xfId="26566"/>
    <cellStyle name="Note 3 26 3 4 3" xfId="41018"/>
    <cellStyle name="Note 3 26 3 5" xfId="11551"/>
    <cellStyle name="Note 3 26 3 5 2" xfId="28986"/>
    <cellStyle name="Note 3 26 3 5 3" xfId="43438"/>
    <cellStyle name="Note 3 26 3 6" xfId="18558"/>
    <cellStyle name="Note 3 26 4" xfId="1718"/>
    <cellStyle name="Note 3 26 4 2" xfId="4229"/>
    <cellStyle name="Note 3 26 4 2 2" xfId="21665"/>
    <cellStyle name="Note 3 26 4 2 3" xfId="36117"/>
    <cellStyle name="Note 3 26 4 3" xfId="6691"/>
    <cellStyle name="Note 3 26 4 3 2" xfId="24126"/>
    <cellStyle name="Note 3 26 4 3 3" xfId="38578"/>
    <cellStyle name="Note 3 26 4 4" xfId="9132"/>
    <cellStyle name="Note 3 26 4 4 2" xfId="26567"/>
    <cellStyle name="Note 3 26 4 4 3" xfId="41019"/>
    <cellStyle name="Note 3 26 4 5" xfId="11552"/>
    <cellStyle name="Note 3 26 4 5 2" xfId="28987"/>
    <cellStyle name="Note 3 26 4 5 3" xfId="43439"/>
    <cellStyle name="Note 3 26 4 6" xfId="15209"/>
    <cellStyle name="Note 3 26 4 6 2" xfId="32644"/>
    <cellStyle name="Note 3 26 4 6 3" xfId="47096"/>
    <cellStyle name="Note 3 26 4 7" xfId="18559"/>
    <cellStyle name="Note 3 26 4 8" xfId="20371"/>
    <cellStyle name="Note 3 26 5" xfId="4226"/>
    <cellStyle name="Note 3 26 5 2" xfId="13798"/>
    <cellStyle name="Note 3 26 5 2 2" xfId="31233"/>
    <cellStyle name="Note 3 26 5 2 3" xfId="45685"/>
    <cellStyle name="Note 3 26 5 3" xfId="16259"/>
    <cellStyle name="Note 3 26 5 3 2" xfId="33694"/>
    <cellStyle name="Note 3 26 5 3 3" xfId="48146"/>
    <cellStyle name="Note 3 26 5 4" xfId="21662"/>
    <cellStyle name="Note 3 26 5 5" xfId="36114"/>
    <cellStyle name="Note 3 26 6" xfId="6688"/>
    <cellStyle name="Note 3 26 6 2" xfId="24123"/>
    <cellStyle name="Note 3 26 6 3" xfId="38575"/>
    <cellStyle name="Note 3 26 7" xfId="9129"/>
    <cellStyle name="Note 3 26 7 2" xfId="26564"/>
    <cellStyle name="Note 3 26 7 3" xfId="41016"/>
    <cellStyle name="Note 3 26 8" xfId="11549"/>
    <cellStyle name="Note 3 26 8 2" xfId="28984"/>
    <cellStyle name="Note 3 26 8 3" xfId="43436"/>
    <cellStyle name="Note 3 26 9" xfId="18556"/>
    <cellStyle name="Note 3 27" xfId="1719"/>
    <cellStyle name="Note 3 27 2" xfId="1720"/>
    <cellStyle name="Note 3 27 2 2" xfId="4231"/>
    <cellStyle name="Note 3 27 2 2 2" xfId="13802"/>
    <cellStyle name="Note 3 27 2 2 2 2" xfId="31237"/>
    <cellStyle name="Note 3 27 2 2 2 3" xfId="45689"/>
    <cellStyle name="Note 3 27 2 2 3" xfId="16263"/>
    <cellStyle name="Note 3 27 2 2 3 2" xfId="33698"/>
    <cellStyle name="Note 3 27 2 2 3 3" xfId="48150"/>
    <cellStyle name="Note 3 27 2 2 4" xfId="21667"/>
    <cellStyle name="Note 3 27 2 2 5" xfId="36119"/>
    <cellStyle name="Note 3 27 2 3" xfId="6693"/>
    <cellStyle name="Note 3 27 2 3 2" xfId="24128"/>
    <cellStyle name="Note 3 27 2 3 3" xfId="38580"/>
    <cellStyle name="Note 3 27 2 4" xfId="9134"/>
    <cellStyle name="Note 3 27 2 4 2" xfId="26569"/>
    <cellStyle name="Note 3 27 2 4 3" xfId="41021"/>
    <cellStyle name="Note 3 27 2 5" xfId="11554"/>
    <cellStyle name="Note 3 27 2 5 2" xfId="28989"/>
    <cellStyle name="Note 3 27 2 5 3" xfId="43441"/>
    <cellStyle name="Note 3 27 2 6" xfId="18561"/>
    <cellStyle name="Note 3 27 3" xfId="1721"/>
    <cellStyle name="Note 3 27 3 2" xfId="4232"/>
    <cellStyle name="Note 3 27 3 2 2" xfId="13803"/>
    <cellStyle name="Note 3 27 3 2 2 2" xfId="31238"/>
    <cellStyle name="Note 3 27 3 2 2 3" xfId="45690"/>
    <cellStyle name="Note 3 27 3 2 3" xfId="16264"/>
    <cellStyle name="Note 3 27 3 2 3 2" xfId="33699"/>
    <cellStyle name="Note 3 27 3 2 3 3" xfId="48151"/>
    <cellStyle name="Note 3 27 3 2 4" xfId="21668"/>
    <cellStyle name="Note 3 27 3 2 5" xfId="36120"/>
    <cellStyle name="Note 3 27 3 3" xfId="6694"/>
    <cellStyle name="Note 3 27 3 3 2" xfId="24129"/>
    <cellStyle name="Note 3 27 3 3 3" xfId="38581"/>
    <cellStyle name="Note 3 27 3 4" xfId="9135"/>
    <cellStyle name="Note 3 27 3 4 2" xfId="26570"/>
    <cellStyle name="Note 3 27 3 4 3" xfId="41022"/>
    <cellStyle name="Note 3 27 3 5" xfId="11555"/>
    <cellStyle name="Note 3 27 3 5 2" xfId="28990"/>
    <cellStyle name="Note 3 27 3 5 3" xfId="43442"/>
    <cellStyle name="Note 3 27 3 6" xfId="18562"/>
    <cellStyle name="Note 3 27 4" xfId="1722"/>
    <cellStyle name="Note 3 27 4 2" xfId="4233"/>
    <cellStyle name="Note 3 27 4 2 2" xfId="21669"/>
    <cellStyle name="Note 3 27 4 2 3" xfId="36121"/>
    <cellStyle name="Note 3 27 4 3" xfId="6695"/>
    <cellStyle name="Note 3 27 4 3 2" xfId="24130"/>
    <cellStyle name="Note 3 27 4 3 3" xfId="38582"/>
    <cellStyle name="Note 3 27 4 4" xfId="9136"/>
    <cellStyle name="Note 3 27 4 4 2" xfId="26571"/>
    <cellStyle name="Note 3 27 4 4 3" xfId="41023"/>
    <cellStyle name="Note 3 27 4 5" xfId="11556"/>
    <cellStyle name="Note 3 27 4 5 2" xfId="28991"/>
    <cellStyle name="Note 3 27 4 5 3" xfId="43443"/>
    <cellStyle name="Note 3 27 4 6" xfId="15210"/>
    <cellStyle name="Note 3 27 4 6 2" xfId="32645"/>
    <cellStyle name="Note 3 27 4 6 3" xfId="47097"/>
    <cellStyle name="Note 3 27 4 7" xfId="18563"/>
    <cellStyle name="Note 3 27 4 8" xfId="20372"/>
    <cellStyle name="Note 3 27 5" xfId="4230"/>
    <cellStyle name="Note 3 27 5 2" xfId="13801"/>
    <cellStyle name="Note 3 27 5 2 2" xfId="31236"/>
    <cellStyle name="Note 3 27 5 2 3" xfId="45688"/>
    <cellStyle name="Note 3 27 5 3" xfId="16262"/>
    <cellStyle name="Note 3 27 5 3 2" xfId="33697"/>
    <cellStyle name="Note 3 27 5 3 3" xfId="48149"/>
    <cellStyle name="Note 3 27 5 4" xfId="21666"/>
    <cellStyle name="Note 3 27 5 5" xfId="36118"/>
    <cellStyle name="Note 3 27 6" xfId="6692"/>
    <cellStyle name="Note 3 27 6 2" xfId="24127"/>
    <cellStyle name="Note 3 27 6 3" xfId="38579"/>
    <cellStyle name="Note 3 27 7" xfId="9133"/>
    <cellStyle name="Note 3 27 7 2" xfId="26568"/>
    <cellStyle name="Note 3 27 7 3" xfId="41020"/>
    <cellStyle name="Note 3 27 8" xfId="11553"/>
    <cellStyle name="Note 3 27 8 2" xfId="28988"/>
    <cellStyle name="Note 3 27 8 3" xfId="43440"/>
    <cellStyle name="Note 3 27 9" xfId="18560"/>
    <cellStyle name="Note 3 28" xfId="1723"/>
    <cellStyle name="Note 3 28 2" xfId="4234"/>
    <cellStyle name="Note 3 28 2 2" xfId="13804"/>
    <cellStyle name="Note 3 28 2 2 2" xfId="31239"/>
    <cellStyle name="Note 3 28 2 2 3" xfId="45691"/>
    <cellStyle name="Note 3 28 2 3" xfId="16265"/>
    <cellStyle name="Note 3 28 2 3 2" xfId="33700"/>
    <cellStyle name="Note 3 28 2 3 3" xfId="48152"/>
    <cellStyle name="Note 3 28 2 4" xfId="21670"/>
    <cellStyle name="Note 3 28 2 5" xfId="36122"/>
    <cellStyle name="Note 3 28 3" xfId="6696"/>
    <cellStyle name="Note 3 28 3 2" xfId="24131"/>
    <cellStyle name="Note 3 28 3 3" xfId="38583"/>
    <cellStyle name="Note 3 28 4" xfId="9137"/>
    <cellStyle name="Note 3 28 4 2" xfId="26572"/>
    <cellStyle name="Note 3 28 4 3" xfId="41024"/>
    <cellStyle name="Note 3 28 5" xfId="11557"/>
    <cellStyle name="Note 3 28 5 2" xfId="28992"/>
    <cellStyle name="Note 3 28 5 3" xfId="43444"/>
    <cellStyle name="Note 3 28 6" xfId="18564"/>
    <cellStyle name="Note 3 29" xfId="1724"/>
    <cellStyle name="Note 3 29 2" xfId="4235"/>
    <cellStyle name="Note 3 29 2 2" xfId="13805"/>
    <cellStyle name="Note 3 29 2 2 2" xfId="31240"/>
    <cellStyle name="Note 3 29 2 2 3" xfId="45692"/>
    <cellStyle name="Note 3 29 2 3" xfId="16266"/>
    <cellStyle name="Note 3 29 2 3 2" xfId="33701"/>
    <cellStyle name="Note 3 29 2 3 3" xfId="48153"/>
    <cellStyle name="Note 3 29 2 4" xfId="21671"/>
    <cellStyle name="Note 3 29 2 5" xfId="36123"/>
    <cellStyle name="Note 3 29 3" xfId="6697"/>
    <cellStyle name="Note 3 29 3 2" xfId="24132"/>
    <cellStyle name="Note 3 29 3 3" xfId="38584"/>
    <cellStyle name="Note 3 29 4" xfId="9138"/>
    <cellStyle name="Note 3 29 4 2" xfId="26573"/>
    <cellStyle name="Note 3 29 4 3" xfId="41025"/>
    <cellStyle name="Note 3 29 5" xfId="11558"/>
    <cellStyle name="Note 3 29 5 2" xfId="28993"/>
    <cellStyle name="Note 3 29 5 3" xfId="43445"/>
    <cellStyle name="Note 3 29 6" xfId="18565"/>
    <cellStyle name="Note 3 3" xfId="1725"/>
    <cellStyle name="Note 3 3 10" xfId="6698"/>
    <cellStyle name="Note 3 3 10 2" xfId="24133"/>
    <cellStyle name="Note 3 3 10 3" xfId="38585"/>
    <cellStyle name="Note 3 3 11" xfId="9139"/>
    <cellStyle name="Note 3 3 11 2" xfId="26574"/>
    <cellStyle name="Note 3 3 11 3" xfId="41026"/>
    <cellStyle name="Note 3 3 12" xfId="11559"/>
    <cellStyle name="Note 3 3 12 2" xfId="28994"/>
    <cellStyle name="Note 3 3 12 3" xfId="43446"/>
    <cellStyle name="Note 3 3 13" xfId="18566"/>
    <cellStyle name="Note 3 3 2" xfId="1726"/>
    <cellStyle name="Note 3 3 2 2" xfId="1727"/>
    <cellStyle name="Note 3 3 2 2 2" xfId="4238"/>
    <cellStyle name="Note 3 3 2 2 2 2" xfId="13808"/>
    <cellStyle name="Note 3 3 2 2 2 2 2" xfId="31243"/>
    <cellStyle name="Note 3 3 2 2 2 2 3" xfId="45695"/>
    <cellStyle name="Note 3 3 2 2 2 3" xfId="16269"/>
    <cellStyle name="Note 3 3 2 2 2 3 2" xfId="33704"/>
    <cellStyle name="Note 3 3 2 2 2 3 3" xfId="48156"/>
    <cellStyle name="Note 3 3 2 2 2 4" xfId="21674"/>
    <cellStyle name="Note 3 3 2 2 2 5" xfId="36126"/>
    <cellStyle name="Note 3 3 2 2 3" xfId="6700"/>
    <cellStyle name="Note 3 3 2 2 3 2" xfId="24135"/>
    <cellStyle name="Note 3 3 2 2 3 3" xfId="38587"/>
    <cellStyle name="Note 3 3 2 2 4" xfId="9141"/>
    <cellStyle name="Note 3 3 2 2 4 2" xfId="26576"/>
    <cellStyle name="Note 3 3 2 2 4 3" xfId="41028"/>
    <cellStyle name="Note 3 3 2 2 5" xfId="11561"/>
    <cellStyle name="Note 3 3 2 2 5 2" xfId="28996"/>
    <cellStyle name="Note 3 3 2 2 5 3" xfId="43448"/>
    <cellStyle name="Note 3 3 2 2 6" xfId="18568"/>
    <cellStyle name="Note 3 3 2 3" xfId="1728"/>
    <cellStyle name="Note 3 3 2 3 2" xfId="4239"/>
    <cellStyle name="Note 3 3 2 3 2 2" xfId="13809"/>
    <cellStyle name="Note 3 3 2 3 2 2 2" xfId="31244"/>
    <cellStyle name="Note 3 3 2 3 2 2 3" xfId="45696"/>
    <cellStyle name="Note 3 3 2 3 2 3" xfId="16270"/>
    <cellStyle name="Note 3 3 2 3 2 3 2" xfId="33705"/>
    <cellStyle name="Note 3 3 2 3 2 3 3" xfId="48157"/>
    <cellStyle name="Note 3 3 2 3 2 4" xfId="21675"/>
    <cellStyle name="Note 3 3 2 3 2 5" xfId="36127"/>
    <cellStyle name="Note 3 3 2 3 3" xfId="6701"/>
    <cellStyle name="Note 3 3 2 3 3 2" xfId="24136"/>
    <cellStyle name="Note 3 3 2 3 3 3" xfId="38588"/>
    <cellStyle name="Note 3 3 2 3 4" xfId="9142"/>
    <cellStyle name="Note 3 3 2 3 4 2" xfId="26577"/>
    <cellStyle name="Note 3 3 2 3 4 3" xfId="41029"/>
    <cellStyle name="Note 3 3 2 3 5" xfId="11562"/>
    <cellStyle name="Note 3 3 2 3 5 2" xfId="28997"/>
    <cellStyle name="Note 3 3 2 3 5 3" xfId="43449"/>
    <cellStyle name="Note 3 3 2 3 6" xfId="18569"/>
    <cellStyle name="Note 3 3 2 4" xfId="1729"/>
    <cellStyle name="Note 3 3 2 4 2" xfId="4240"/>
    <cellStyle name="Note 3 3 2 4 2 2" xfId="21676"/>
    <cellStyle name="Note 3 3 2 4 2 3" xfId="36128"/>
    <cellStyle name="Note 3 3 2 4 3" xfId="6702"/>
    <cellStyle name="Note 3 3 2 4 3 2" xfId="24137"/>
    <cellStyle name="Note 3 3 2 4 3 3" xfId="38589"/>
    <cellStyle name="Note 3 3 2 4 4" xfId="9143"/>
    <cellStyle name="Note 3 3 2 4 4 2" xfId="26578"/>
    <cellStyle name="Note 3 3 2 4 4 3" xfId="41030"/>
    <cellStyle name="Note 3 3 2 4 5" xfId="11563"/>
    <cellStyle name="Note 3 3 2 4 5 2" xfId="28998"/>
    <cellStyle name="Note 3 3 2 4 5 3" xfId="43450"/>
    <cellStyle name="Note 3 3 2 4 6" xfId="15211"/>
    <cellStyle name="Note 3 3 2 4 6 2" xfId="32646"/>
    <cellStyle name="Note 3 3 2 4 6 3" xfId="47098"/>
    <cellStyle name="Note 3 3 2 4 7" xfId="18570"/>
    <cellStyle name="Note 3 3 2 4 8" xfId="20373"/>
    <cellStyle name="Note 3 3 2 5" xfId="4237"/>
    <cellStyle name="Note 3 3 2 5 2" xfId="13807"/>
    <cellStyle name="Note 3 3 2 5 2 2" xfId="31242"/>
    <cellStyle name="Note 3 3 2 5 2 3" xfId="45694"/>
    <cellStyle name="Note 3 3 2 5 3" xfId="16268"/>
    <cellStyle name="Note 3 3 2 5 3 2" xfId="33703"/>
    <cellStyle name="Note 3 3 2 5 3 3" xfId="48155"/>
    <cellStyle name="Note 3 3 2 5 4" xfId="21673"/>
    <cellStyle name="Note 3 3 2 5 5" xfId="36125"/>
    <cellStyle name="Note 3 3 2 6" xfId="6699"/>
    <cellStyle name="Note 3 3 2 6 2" xfId="24134"/>
    <cellStyle name="Note 3 3 2 6 3" xfId="38586"/>
    <cellStyle name="Note 3 3 2 7" xfId="9140"/>
    <cellStyle name="Note 3 3 2 7 2" xfId="26575"/>
    <cellStyle name="Note 3 3 2 7 3" xfId="41027"/>
    <cellStyle name="Note 3 3 2 8" xfId="11560"/>
    <cellStyle name="Note 3 3 2 8 2" xfId="28995"/>
    <cellStyle name="Note 3 3 2 8 3" xfId="43447"/>
    <cellStyle name="Note 3 3 2 9" xfId="18567"/>
    <cellStyle name="Note 3 3 3" xfId="1730"/>
    <cellStyle name="Note 3 3 3 2" xfId="1731"/>
    <cellStyle name="Note 3 3 3 2 2" xfId="4242"/>
    <cellStyle name="Note 3 3 3 2 2 2" xfId="13811"/>
    <cellStyle name="Note 3 3 3 2 2 2 2" xfId="31246"/>
    <cellStyle name="Note 3 3 3 2 2 2 3" xfId="45698"/>
    <cellStyle name="Note 3 3 3 2 2 3" xfId="16272"/>
    <cellStyle name="Note 3 3 3 2 2 3 2" xfId="33707"/>
    <cellStyle name="Note 3 3 3 2 2 3 3" xfId="48159"/>
    <cellStyle name="Note 3 3 3 2 2 4" xfId="21678"/>
    <cellStyle name="Note 3 3 3 2 2 5" xfId="36130"/>
    <cellStyle name="Note 3 3 3 2 3" xfId="6704"/>
    <cellStyle name="Note 3 3 3 2 3 2" xfId="24139"/>
    <cellStyle name="Note 3 3 3 2 3 3" xfId="38591"/>
    <cellStyle name="Note 3 3 3 2 4" xfId="9145"/>
    <cellStyle name="Note 3 3 3 2 4 2" xfId="26580"/>
    <cellStyle name="Note 3 3 3 2 4 3" xfId="41032"/>
    <cellStyle name="Note 3 3 3 2 5" xfId="11565"/>
    <cellStyle name="Note 3 3 3 2 5 2" xfId="29000"/>
    <cellStyle name="Note 3 3 3 2 5 3" xfId="43452"/>
    <cellStyle name="Note 3 3 3 2 6" xfId="18572"/>
    <cellStyle name="Note 3 3 3 3" xfId="1732"/>
    <cellStyle name="Note 3 3 3 3 2" xfId="4243"/>
    <cellStyle name="Note 3 3 3 3 2 2" xfId="13812"/>
    <cellStyle name="Note 3 3 3 3 2 2 2" xfId="31247"/>
    <cellStyle name="Note 3 3 3 3 2 2 3" xfId="45699"/>
    <cellStyle name="Note 3 3 3 3 2 3" xfId="16273"/>
    <cellStyle name="Note 3 3 3 3 2 3 2" xfId="33708"/>
    <cellStyle name="Note 3 3 3 3 2 3 3" xfId="48160"/>
    <cellStyle name="Note 3 3 3 3 2 4" xfId="21679"/>
    <cellStyle name="Note 3 3 3 3 2 5" xfId="36131"/>
    <cellStyle name="Note 3 3 3 3 3" xfId="6705"/>
    <cellStyle name="Note 3 3 3 3 3 2" xfId="24140"/>
    <cellStyle name="Note 3 3 3 3 3 3" xfId="38592"/>
    <cellStyle name="Note 3 3 3 3 4" xfId="9146"/>
    <cellStyle name="Note 3 3 3 3 4 2" xfId="26581"/>
    <cellStyle name="Note 3 3 3 3 4 3" xfId="41033"/>
    <cellStyle name="Note 3 3 3 3 5" xfId="11566"/>
    <cellStyle name="Note 3 3 3 3 5 2" xfId="29001"/>
    <cellStyle name="Note 3 3 3 3 5 3" xfId="43453"/>
    <cellStyle name="Note 3 3 3 3 6" xfId="18573"/>
    <cellStyle name="Note 3 3 3 4" xfId="1733"/>
    <cellStyle name="Note 3 3 3 4 2" xfId="4244"/>
    <cellStyle name="Note 3 3 3 4 2 2" xfId="21680"/>
    <cellStyle name="Note 3 3 3 4 2 3" xfId="36132"/>
    <cellStyle name="Note 3 3 3 4 3" xfId="6706"/>
    <cellStyle name="Note 3 3 3 4 3 2" xfId="24141"/>
    <cellStyle name="Note 3 3 3 4 3 3" xfId="38593"/>
    <cellStyle name="Note 3 3 3 4 4" xfId="9147"/>
    <cellStyle name="Note 3 3 3 4 4 2" xfId="26582"/>
    <cellStyle name="Note 3 3 3 4 4 3" xfId="41034"/>
    <cellStyle name="Note 3 3 3 4 5" xfId="11567"/>
    <cellStyle name="Note 3 3 3 4 5 2" xfId="29002"/>
    <cellStyle name="Note 3 3 3 4 5 3" xfId="43454"/>
    <cellStyle name="Note 3 3 3 4 6" xfId="15212"/>
    <cellStyle name="Note 3 3 3 4 6 2" xfId="32647"/>
    <cellStyle name="Note 3 3 3 4 6 3" xfId="47099"/>
    <cellStyle name="Note 3 3 3 4 7" xfId="18574"/>
    <cellStyle name="Note 3 3 3 4 8" xfId="20374"/>
    <cellStyle name="Note 3 3 3 5" xfId="4241"/>
    <cellStyle name="Note 3 3 3 5 2" xfId="13810"/>
    <cellStyle name="Note 3 3 3 5 2 2" xfId="31245"/>
    <cellStyle name="Note 3 3 3 5 2 3" xfId="45697"/>
    <cellStyle name="Note 3 3 3 5 3" xfId="16271"/>
    <cellStyle name="Note 3 3 3 5 3 2" xfId="33706"/>
    <cellStyle name="Note 3 3 3 5 3 3" xfId="48158"/>
    <cellStyle name="Note 3 3 3 5 4" xfId="21677"/>
    <cellStyle name="Note 3 3 3 5 5" xfId="36129"/>
    <cellStyle name="Note 3 3 3 6" xfId="6703"/>
    <cellStyle name="Note 3 3 3 6 2" xfId="24138"/>
    <cellStyle name="Note 3 3 3 6 3" xfId="38590"/>
    <cellStyle name="Note 3 3 3 7" xfId="9144"/>
    <cellStyle name="Note 3 3 3 7 2" xfId="26579"/>
    <cellStyle name="Note 3 3 3 7 3" xfId="41031"/>
    <cellStyle name="Note 3 3 3 8" xfId="11564"/>
    <cellStyle name="Note 3 3 3 8 2" xfId="28999"/>
    <cellStyle name="Note 3 3 3 8 3" xfId="43451"/>
    <cellStyle name="Note 3 3 3 9" xfId="18571"/>
    <cellStyle name="Note 3 3 4" xfId="1734"/>
    <cellStyle name="Note 3 3 4 2" xfId="1735"/>
    <cellStyle name="Note 3 3 4 2 2" xfId="4246"/>
    <cellStyle name="Note 3 3 4 2 2 2" xfId="13814"/>
    <cellStyle name="Note 3 3 4 2 2 2 2" xfId="31249"/>
    <cellStyle name="Note 3 3 4 2 2 2 3" xfId="45701"/>
    <cellStyle name="Note 3 3 4 2 2 3" xfId="16275"/>
    <cellStyle name="Note 3 3 4 2 2 3 2" xfId="33710"/>
    <cellStyle name="Note 3 3 4 2 2 3 3" xfId="48162"/>
    <cellStyle name="Note 3 3 4 2 2 4" xfId="21682"/>
    <cellStyle name="Note 3 3 4 2 2 5" xfId="36134"/>
    <cellStyle name="Note 3 3 4 2 3" xfId="6708"/>
    <cellStyle name="Note 3 3 4 2 3 2" xfId="24143"/>
    <cellStyle name="Note 3 3 4 2 3 3" xfId="38595"/>
    <cellStyle name="Note 3 3 4 2 4" xfId="9149"/>
    <cellStyle name="Note 3 3 4 2 4 2" xfId="26584"/>
    <cellStyle name="Note 3 3 4 2 4 3" xfId="41036"/>
    <cellStyle name="Note 3 3 4 2 5" xfId="11569"/>
    <cellStyle name="Note 3 3 4 2 5 2" xfId="29004"/>
    <cellStyle name="Note 3 3 4 2 5 3" xfId="43456"/>
    <cellStyle name="Note 3 3 4 2 6" xfId="18576"/>
    <cellStyle name="Note 3 3 4 3" xfId="1736"/>
    <cellStyle name="Note 3 3 4 3 2" xfId="4247"/>
    <cellStyle name="Note 3 3 4 3 2 2" xfId="13815"/>
    <cellStyle name="Note 3 3 4 3 2 2 2" xfId="31250"/>
    <cellStyle name="Note 3 3 4 3 2 2 3" xfId="45702"/>
    <cellStyle name="Note 3 3 4 3 2 3" xfId="16276"/>
    <cellStyle name="Note 3 3 4 3 2 3 2" xfId="33711"/>
    <cellStyle name="Note 3 3 4 3 2 3 3" xfId="48163"/>
    <cellStyle name="Note 3 3 4 3 2 4" xfId="21683"/>
    <cellStyle name="Note 3 3 4 3 2 5" xfId="36135"/>
    <cellStyle name="Note 3 3 4 3 3" xfId="6709"/>
    <cellStyle name="Note 3 3 4 3 3 2" xfId="24144"/>
    <cellStyle name="Note 3 3 4 3 3 3" xfId="38596"/>
    <cellStyle name="Note 3 3 4 3 4" xfId="9150"/>
    <cellStyle name="Note 3 3 4 3 4 2" xfId="26585"/>
    <cellStyle name="Note 3 3 4 3 4 3" xfId="41037"/>
    <cellStyle name="Note 3 3 4 3 5" xfId="11570"/>
    <cellStyle name="Note 3 3 4 3 5 2" xfId="29005"/>
    <cellStyle name="Note 3 3 4 3 5 3" xfId="43457"/>
    <cellStyle name="Note 3 3 4 3 6" xfId="18577"/>
    <cellStyle name="Note 3 3 4 4" xfId="1737"/>
    <cellStyle name="Note 3 3 4 4 2" xfId="4248"/>
    <cellStyle name="Note 3 3 4 4 2 2" xfId="21684"/>
    <cellStyle name="Note 3 3 4 4 2 3" xfId="36136"/>
    <cellStyle name="Note 3 3 4 4 3" xfId="6710"/>
    <cellStyle name="Note 3 3 4 4 3 2" xfId="24145"/>
    <cellStyle name="Note 3 3 4 4 3 3" xfId="38597"/>
    <cellStyle name="Note 3 3 4 4 4" xfId="9151"/>
    <cellStyle name="Note 3 3 4 4 4 2" xfId="26586"/>
    <cellStyle name="Note 3 3 4 4 4 3" xfId="41038"/>
    <cellStyle name="Note 3 3 4 4 5" xfId="11571"/>
    <cellStyle name="Note 3 3 4 4 5 2" xfId="29006"/>
    <cellStyle name="Note 3 3 4 4 5 3" xfId="43458"/>
    <cellStyle name="Note 3 3 4 4 6" xfId="15213"/>
    <cellStyle name="Note 3 3 4 4 6 2" xfId="32648"/>
    <cellStyle name="Note 3 3 4 4 6 3" xfId="47100"/>
    <cellStyle name="Note 3 3 4 4 7" xfId="18578"/>
    <cellStyle name="Note 3 3 4 4 8" xfId="20375"/>
    <cellStyle name="Note 3 3 4 5" xfId="4245"/>
    <cellStyle name="Note 3 3 4 5 2" xfId="13813"/>
    <cellStyle name="Note 3 3 4 5 2 2" xfId="31248"/>
    <cellStyle name="Note 3 3 4 5 2 3" xfId="45700"/>
    <cellStyle name="Note 3 3 4 5 3" xfId="16274"/>
    <cellStyle name="Note 3 3 4 5 3 2" xfId="33709"/>
    <cellStyle name="Note 3 3 4 5 3 3" xfId="48161"/>
    <cellStyle name="Note 3 3 4 5 4" xfId="21681"/>
    <cellStyle name="Note 3 3 4 5 5" xfId="36133"/>
    <cellStyle name="Note 3 3 4 6" xfId="6707"/>
    <cellStyle name="Note 3 3 4 6 2" xfId="24142"/>
    <cellStyle name="Note 3 3 4 6 3" xfId="38594"/>
    <cellStyle name="Note 3 3 4 7" xfId="9148"/>
    <cellStyle name="Note 3 3 4 7 2" xfId="26583"/>
    <cellStyle name="Note 3 3 4 7 3" xfId="41035"/>
    <cellStyle name="Note 3 3 4 8" xfId="11568"/>
    <cellStyle name="Note 3 3 4 8 2" xfId="29003"/>
    <cellStyle name="Note 3 3 4 8 3" xfId="43455"/>
    <cellStyle name="Note 3 3 4 9" xfId="18575"/>
    <cellStyle name="Note 3 3 5" xfId="1738"/>
    <cellStyle name="Note 3 3 5 2" xfId="1739"/>
    <cellStyle name="Note 3 3 5 2 2" xfId="4250"/>
    <cellStyle name="Note 3 3 5 2 2 2" xfId="13817"/>
    <cellStyle name="Note 3 3 5 2 2 2 2" xfId="31252"/>
    <cellStyle name="Note 3 3 5 2 2 2 3" xfId="45704"/>
    <cellStyle name="Note 3 3 5 2 2 3" xfId="16278"/>
    <cellStyle name="Note 3 3 5 2 2 3 2" xfId="33713"/>
    <cellStyle name="Note 3 3 5 2 2 3 3" xfId="48165"/>
    <cellStyle name="Note 3 3 5 2 2 4" xfId="21686"/>
    <cellStyle name="Note 3 3 5 2 2 5" xfId="36138"/>
    <cellStyle name="Note 3 3 5 2 3" xfId="6712"/>
    <cellStyle name="Note 3 3 5 2 3 2" xfId="24147"/>
    <cellStyle name="Note 3 3 5 2 3 3" xfId="38599"/>
    <cellStyle name="Note 3 3 5 2 4" xfId="9153"/>
    <cellStyle name="Note 3 3 5 2 4 2" xfId="26588"/>
    <cellStyle name="Note 3 3 5 2 4 3" xfId="41040"/>
    <cellStyle name="Note 3 3 5 2 5" xfId="11573"/>
    <cellStyle name="Note 3 3 5 2 5 2" xfId="29008"/>
    <cellStyle name="Note 3 3 5 2 5 3" xfId="43460"/>
    <cellStyle name="Note 3 3 5 2 6" xfId="18580"/>
    <cellStyle name="Note 3 3 5 3" xfId="1740"/>
    <cellStyle name="Note 3 3 5 3 2" xfId="4251"/>
    <cellStyle name="Note 3 3 5 3 2 2" xfId="13818"/>
    <cellStyle name="Note 3 3 5 3 2 2 2" xfId="31253"/>
    <cellStyle name="Note 3 3 5 3 2 2 3" xfId="45705"/>
    <cellStyle name="Note 3 3 5 3 2 3" xfId="16279"/>
    <cellStyle name="Note 3 3 5 3 2 3 2" xfId="33714"/>
    <cellStyle name="Note 3 3 5 3 2 3 3" xfId="48166"/>
    <cellStyle name="Note 3 3 5 3 2 4" xfId="21687"/>
    <cellStyle name="Note 3 3 5 3 2 5" xfId="36139"/>
    <cellStyle name="Note 3 3 5 3 3" xfId="6713"/>
    <cellStyle name="Note 3 3 5 3 3 2" xfId="24148"/>
    <cellStyle name="Note 3 3 5 3 3 3" xfId="38600"/>
    <cellStyle name="Note 3 3 5 3 4" xfId="9154"/>
    <cellStyle name="Note 3 3 5 3 4 2" xfId="26589"/>
    <cellStyle name="Note 3 3 5 3 4 3" xfId="41041"/>
    <cellStyle name="Note 3 3 5 3 5" xfId="11574"/>
    <cellStyle name="Note 3 3 5 3 5 2" xfId="29009"/>
    <cellStyle name="Note 3 3 5 3 5 3" xfId="43461"/>
    <cellStyle name="Note 3 3 5 3 6" xfId="18581"/>
    <cellStyle name="Note 3 3 5 4" xfId="1741"/>
    <cellStyle name="Note 3 3 5 4 2" xfId="4252"/>
    <cellStyle name="Note 3 3 5 4 2 2" xfId="21688"/>
    <cellStyle name="Note 3 3 5 4 2 3" xfId="36140"/>
    <cellStyle name="Note 3 3 5 4 3" xfId="6714"/>
    <cellStyle name="Note 3 3 5 4 3 2" xfId="24149"/>
    <cellStyle name="Note 3 3 5 4 3 3" xfId="38601"/>
    <cellStyle name="Note 3 3 5 4 4" xfId="9155"/>
    <cellStyle name="Note 3 3 5 4 4 2" xfId="26590"/>
    <cellStyle name="Note 3 3 5 4 4 3" xfId="41042"/>
    <cellStyle name="Note 3 3 5 4 5" xfId="11575"/>
    <cellStyle name="Note 3 3 5 4 5 2" xfId="29010"/>
    <cellStyle name="Note 3 3 5 4 5 3" xfId="43462"/>
    <cellStyle name="Note 3 3 5 4 6" xfId="15214"/>
    <cellStyle name="Note 3 3 5 4 6 2" xfId="32649"/>
    <cellStyle name="Note 3 3 5 4 6 3" xfId="47101"/>
    <cellStyle name="Note 3 3 5 4 7" xfId="18582"/>
    <cellStyle name="Note 3 3 5 4 8" xfId="20376"/>
    <cellStyle name="Note 3 3 5 5" xfId="4249"/>
    <cellStyle name="Note 3 3 5 5 2" xfId="13816"/>
    <cellStyle name="Note 3 3 5 5 2 2" xfId="31251"/>
    <cellStyle name="Note 3 3 5 5 2 3" xfId="45703"/>
    <cellStyle name="Note 3 3 5 5 3" xfId="16277"/>
    <cellStyle name="Note 3 3 5 5 3 2" xfId="33712"/>
    <cellStyle name="Note 3 3 5 5 3 3" xfId="48164"/>
    <cellStyle name="Note 3 3 5 5 4" xfId="21685"/>
    <cellStyle name="Note 3 3 5 5 5" xfId="36137"/>
    <cellStyle name="Note 3 3 5 6" xfId="6711"/>
    <cellStyle name="Note 3 3 5 6 2" xfId="24146"/>
    <cellStyle name="Note 3 3 5 6 3" xfId="38598"/>
    <cellStyle name="Note 3 3 5 7" xfId="9152"/>
    <cellStyle name="Note 3 3 5 7 2" xfId="26587"/>
    <cellStyle name="Note 3 3 5 7 3" xfId="41039"/>
    <cellStyle name="Note 3 3 5 8" xfId="11572"/>
    <cellStyle name="Note 3 3 5 8 2" xfId="29007"/>
    <cellStyle name="Note 3 3 5 8 3" xfId="43459"/>
    <cellStyle name="Note 3 3 5 9" xfId="18579"/>
    <cellStyle name="Note 3 3 6" xfId="1742"/>
    <cellStyle name="Note 3 3 6 2" xfId="4253"/>
    <cellStyle name="Note 3 3 6 2 2" xfId="13819"/>
    <cellStyle name="Note 3 3 6 2 2 2" xfId="31254"/>
    <cellStyle name="Note 3 3 6 2 2 3" xfId="45706"/>
    <cellStyle name="Note 3 3 6 2 3" xfId="16280"/>
    <cellStyle name="Note 3 3 6 2 3 2" xfId="33715"/>
    <cellStyle name="Note 3 3 6 2 3 3" xfId="48167"/>
    <cellStyle name="Note 3 3 6 2 4" xfId="21689"/>
    <cellStyle name="Note 3 3 6 2 5" xfId="36141"/>
    <cellStyle name="Note 3 3 6 3" xfId="6715"/>
    <cellStyle name="Note 3 3 6 3 2" xfId="24150"/>
    <cellStyle name="Note 3 3 6 3 3" xfId="38602"/>
    <cellStyle name="Note 3 3 6 4" xfId="9156"/>
    <cellStyle name="Note 3 3 6 4 2" xfId="26591"/>
    <cellStyle name="Note 3 3 6 4 3" xfId="41043"/>
    <cellStyle name="Note 3 3 6 5" xfId="11576"/>
    <cellStyle name="Note 3 3 6 5 2" xfId="29011"/>
    <cellStyle name="Note 3 3 6 5 3" xfId="43463"/>
    <cellStyle name="Note 3 3 6 6" xfId="18583"/>
    <cellStyle name="Note 3 3 7" xfId="1743"/>
    <cellStyle name="Note 3 3 7 2" xfId="4254"/>
    <cellStyle name="Note 3 3 7 2 2" xfId="13820"/>
    <cellStyle name="Note 3 3 7 2 2 2" xfId="31255"/>
    <cellStyle name="Note 3 3 7 2 2 3" xfId="45707"/>
    <cellStyle name="Note 3 3 7 2 3" xfId="16281"/>
    <cellStyle name="Note 3 3 7 2 3 2" xfId="33716"/>
    <cellStyle name="Note 3 3 7 2 3 3" xfId="48168"/>
    <cellStyle name="Note 3 3 7 2 4" xfId="21690"/>
    <cellStyle name="Note 3 3 7 2 5" xfId="36142"/>
    <cellStyle name="Note 3 3 7 3" xfId="6716"/>
    <cellStyle name="Note 3 3 7 3 2" xfId="24151"/>
    <cellStyle name="Note 3 3 7 3 3" xfId="38603"/>
    <cellStyle name="Note 3 3 7 4" xfId="9157"/>
    <cellStyle name="Note 3 3 7 4 2" xfId="26592"/>
    <cellStyle name="Note 3 3 7 4 3" xfId="41044"/>
    <cellStyle name="Note 3 3 7 5" xfId="11577"/>
    <cellStyle name="Note 3 3 7 5 2" xfId="29012"/>
    <cellStyle name="Note 3 3 7 5 3" xfId="43464"/>
    <cellStyle name="Note 3 3 7 6" xfId="18584"/>
    <cellStyle name="Note 3 3 8" xfId="1744"/>
    <cellStyle name="Note 3 3 8 2" xfId="4255"/>
    <cellStyle name="Note 3 3 8 2 2" xfId="21691"/>
    <cellStyle name="Note 3 3 8 2 3" xfId="36143"/>
    <cellStyle name="Note 3 3 8 3" xfId="6717"/>
    <cellStyle name="Note 3 3 8 3 2" xfId="24152"/>
    <cellStyle name="Note 3 3 8 3 3" xfId="38604"/>
    <cellStyle name="Note 3 3 8 4" xfId="9158"/>
    <cellStyle name="Note 3 3 8 4 2" xfId="26593"/>
    <cellStyle name="Note 3 3 8 4 3" xfId="41045"/>
    <cellStyle name="Note 3 3 8 5" xfId="11578"/>
    <cellStyle name="Note 3 3 8 5 2" xfId="29013"/>
    <cellStyle name="Note 3 3 8 5 3" xfId="43465"/>
    <cellStyle name="Note 3 3 8 6" xfId="15215"/>
    <cellStyle name="Note 3 3 8 6 2" xfId="32650"/>
    <cellStyle name="Note 3 3 8 6 3" xfId="47102"/>
    <cellStyle name="Note 3 3 8 7" xfId="18585"/>
    <cellStyle name="Note 3 3 8 8" xfId="20377"/>
    <cellStyle name="Note 3 3 9" xfId="4236"/>
    <cellStyle name="Note 3 3 9 2" xfId="13806"/>
    <cellStyle name="Note 3 3 9 2 2" xfId="31241"/>
    <cellStyle name="Note 3 3 9 2 3" xfId="45693"/>
    <cellStyle name="Note 3 3 9 3" xfId="16267"/>
    <cellStyle name="Note 3 3 9 3 2" xfId="33702"/>
    <cellStyle name="Note 3 3 9 3 3" xfId="48154"/>
    <cellStyle name="Note 3 3 9 4" xfId="21672"/>
    <cellStyle name="Note 3 3 9 5" xfId="36124"/>
    <cellStyle name="Note 3 30" xfId="1745"/>
    <cellStyle name="Note 3 30 2" xfId="4256"/>
    <cellStyle name="Note 3 30 2 2" xfId="21692"/>
    <cellStyle name="Note 3 30 2 3" xfId="36144"/>
    <cellStyle name="Note 3 30 3" xfId="6718"/>
    <cellStyle name="Note 3 30 3 2" xfId="24153"/>
    <cellStyle name="Note 3 30 3 3" xfId="38605"/>
    <cellStyle name="Note 3 30 4" xfId="9159"/>
    <cellStyle name="Note 3 30 4 2" xfId="26594"/>
    <cellStyle name="Note 3 30 4 3" xfId="41046"/>
    <cellStyle name="Note 3 30 5" xfId="11579"/>
    <cellStyle name="Note 3 30 5 2" xfId="29014"/>
    <cellStyle name="Note 3 30 5 3" xfId="43466"/>
    <cellStyle name="Note 3 30 6" xfId="15216"/>
    <cellStyle name="Note 3 30 6 2" xfId="32651"/>
    <cellStyle name="Note 3 30 6 3" xfId="47103"/>
    <cellStyle name="Note 3 30 7" xfId="18586"/>
    <cellStyle name="Note 3 30 8" xfId="20378"/>
    <cellStyle name="Note 3 31" xfId="3917"/>
    <cellStyle name="Note 3 31 2" xfId="13566"/>
    <cellStyle name="Note 3 31 2 2" xfId="31001"/>
    <cellStyle name="Note 3 31 2 3" xfId="45453"/>
    <cellStyle name="Note 3 31 3" xfId="16027"/>
    <cellStyle name="Note 3 31 3 2" xfId="33462"/>
    <cellStyle name="Note 3 31 3 3" xfId="47914"/>
    <cellStyle name="Note 3 31 4" xfId="21353"/>
    <cellStyle name="Note 3 31 5" xfId="35805"/>
    <cellStyle name="Note 3 32" xfId="6379"/>
    <cellStyle name="Note 3 32 2" xfId="23814"/>
    <cellStyle name="Note 3 32 3" xfId="38266"/>
    <cellStyle name="Note 3 33" xfId="8820"/>
    <cellStyle name="Note 3 33 2" xfId="26255"/>
    <cellStyle name="Note 3 33 3" xfId="40707"/>
    <cellStyle name="Note 3 34" xfId="11240"/>
    <cellStyle name="Note 3 34 2" xfId="28675"/>
    <cellStyle name="Note 3 34 3" xfId="43127"/>
    <cellStyle name="Note 3 35" xfId="18247"/>
    <cellStyle name="Note 3 4" xfId="1746"/>
    <cellStyle name="Note 3 4 10" xfId="6719"/>
    <cellStyle name="Note 3 4 10 2" xfId="24154"/>
    <cellStyle name="Note 3 4 10 3" xfId="38606"/>
    <cellStyle name="Note 3 4 11" xfId="9160"/>
    <cellStyle name="Note 3 4 11 2" xfId="26595"/>
    <cellStyle name="Note 3 4 11 3" xfId="41047"/>
    <cellStyle name="Note 3 4 12" xfId="11580"/>
    <cellStyle name="Note 3 4 12 2" xfId="29015"/>
    <cellStyle name="Note 3 4 12 3" xfId="43467"/>
    <cellStyle name="Note 3 4 13" xfId="18587"/>
    <cellStyle name="Note 3 4 2" xfId="1747"/>
    <cellStyle name="Note 3 4 2 2" xfId="1748"/>
    <cellStyle name="Note 3 4 2 2 2" xfId="4259"/>
    <cellStyle name="Note 3 4 2 2 2 2" xfId="13823"/>
    <cellStyle name="Note 3 4 2 2 2 2 2" xfId="31258"/>
    <cellStyle name="Note 3 4 2 2 2 2 3" xfId="45710"/>
    <cellStyle name="Note 3 4 2 2 2 3" xfId="16284"/>
    <cellStyle name="Note 3 4 2 2 2 3 2" xfId="33719"/>
    <cellStyle name="Note 3 4 2 2 2 3 3" xfId="48171"/>
    <cellStyle name="Note 3 4 2 2 2 4" xfId="21695"/>
    <cellStyle name="Note 3 4 2 2 2 5" xfId="36147"/>
    <cellStyle name="Note 3 4 2 2 3" xfId="6721"/>
    <cellStyle name="Note 3 4 2 2 3 2" xfId="24156"/>
    <cellStyle name="Note 3 4 2 2 3 3" xfId="38608"/>
    <cellStyle name="Note 3 4 2 2 4" xfId="9162"/>
    <cellStyle name="Note 3 4 2 2 4 2" xfId="26597"/>
    <cellStyle name="Note 3 4 2 2 4 3" xfId="41049"/>
    <cellStyle name="Note 3 4 2 2 5" xfId="11582"/>
    <cellStyle name="Note 3 4 2 2 5 2" xfId="29017"/>
    <cellStyle name="Note 3 4 2 2 5 3" xfId="43469"/>
    <cellStyle name="Note 3 4 2 2 6" xfId="18589"/>
    <cellStyle name="Note 3 4 2 3" xfId="1749"/>
    <cellStyle name="Note 3 4 2 3 2" xfId="4260"/>
    <cellStyle name="Note 3 4 2 3 2 2" xfId="13824"/>
    <cellStyle name="Note 3 4 2 3 2 2 2" xfId="31259"/>
    <cellStyle name="Note 3 4 2 3 2 2 3" xfId="45711"/>
    <cellStyle name="Note 3 4 2 3 2 3" xfId="16285"/>
    <cellStyle name="Note 3 4 2 3 2 3 2" xfId="33720"/>
    <cellStyle name="Note 3 4 2 3 2 3 3" xfId="48172"/>
    <cellStyle name="Note 3 4 2 3 2 4" xfId="21696"/>
    <cellStyle name="Note 3 4 2 3 2 5" xfId="36148"/>
    <cellStyle name="Note 3 4 2 3 3" xfId="6722"/>
    <cellStyle name="Note 3 4 2 3 3 2" xfId="24157"/>
    <cellStyle name="Note 3 4 2 3 3 3" xfId="38609"/>
    <cellStyle name="Note 3 4 2 3 4" xfId="9163"/>
    <cellStyle name="Note 3 4 2 3 4 2" xfId="26598"/>
    <cellStyle name="Note 3 4 2 3 4 3" xfId="41050"/>
    <cellStyle name="Note 3 4 2 3 5" xfId="11583"/>
    <cellStyle name="Note 3 4 2 3 5 2" xfId="29018"/>
    <cellStyle name="Note 3 4 2 3 5 3" xfId="43470"/>
    <cellStyle name="Note 3 4 2 3 6" xfId="18590"/>
    <cellStyle name="Note 3 4 2 4" xfId="1750"/>
    <cellStyle name="Note 3 4 2 4 2" xfId="4261"/>
    <cellStyle name="Note 3 4 2 4 2 2" xfId="21697"/>
    <cellStyle name="Note 3 4 2 4 2 3" xfId="36149"/>
    <cellStyle name="Note 3 4 2 4 3" xfId="6723"/>
    <cellStyle name="Note 3 4 2 4 3 2" xfId="24158"/>
    <cellStyle name="Note 3 4 2 4 3 3" xfId="38610"/>
    <cellStyle name="Note 3 4 2 4 4" xfId="9164"/>
    <cellStyle name="Note 3 4 2 4 4 2" xfId="26599"/>
    <cellStyle name="Note 3 4 2 4 4 3" xfId="41051"/>
    <cellStyle name="Note 3 4 2 4 5" xfId="11584"/>
    <cellStyle name="Note 3 4 2 4 5 2" xfId="29019"/>
    <cellStyle name="Note 3 4 2 4 5 3" xfId="43471"/>
    <cellStyle name="Note 3 4 2 4 6" xfId="15217"/>
    <cellStyle name="Note 3 4 2 4 6 2" xfId="32652"/>
    <cellStyle name="Note 3 4 2 4 6 3" xfId="47104"/>
    <cellStyle name="Note 3 4 2 4 7" xfId="18591"/>
    <cellStyle name="Note 3 4 2 4 8" xfId="20379"/>
    <cellStyle name="Note 3 4 2 5" xfId="4258"/>
    <cellStyle name="Note 3 4 2 5 2" xfId="13822"/>
    <cellStyle name="Note 3 4 2 5 2 2" xfId="31257"/>
    <cellStyle name="Note 3 4 2 5 2 3" xfId="45709"/>
    <cellStyle name="Note 3 4 2 5 3" xfId="16283"/>
    <cellStyle name="Note 3 4 2 5 3 2" xfId="33718"/>
    <cellStyle name="Note 3 4 2 5 3 3" xfId="48170"/>
    <cellStyle name="Note 3 4 2 5 4" xfId="21694"/>
    <cellStyle name="Note 3 4 2 5 5" xfId="36146"/>
    <cellStyle name="Note 3 4 2 6" xfId="6720"/>
    <cellStyle name="Note 3 4 2 6 2" xfId="24155"/>
    <cellStyle name="Note 3 4 2 6 3" xfId="38607"/>
    <cellStyle name="Note 3 4 2 7" xfId="9161"/>
    <cellStyle name="Note 3 4 2 7 2" xfId="26596"/>
    <cellStyle name="Note 3 4 2 7 3" xfId="41048"/>
    <cellStyle name="Note 3 4 2 8" xfId="11581"/>
    <cellStyle name="Note 3 4 2 8 2" xfId="29016"/>
    <cellStyle name="Note 3 4 2 8 3" xfId="43468"/>
    <cellStyle name="Note 3 4 2 9" xfId="18588"/>
    <cellStyle name="Note 3 4 3" xfId="1751"/>
    <cellStyle name="Note 3 4 3 2" xfId="1752"/>
    <cellStyle name="Note 3 4 3 2 2" xfId="4263"/>
    <cellStyle name="Note 3 4 3 2 2 2" xfId="13826"/>
    <cellStyle name="Note 3 4 3 2 2 2 2" xfId="31261"/>
    <cellStyle name="Note 3 4 3 2 2 2 3" xfId="45713"/>
    <cellStyle name="Note 3 4 3 2 2 3" xfId="16287"/>
    <cellStyle name="Note 3 4 3 2 2 3 2" xfId="33722"/>
    <cellStyle name="Note 3 4 3 2 2 3 3" xfId="48174"/>
    <cellStyle name="Note 3 4 3 2 2 4" xfId="21699"/>
    <cellStyle name="Note 3 4 3 2 2 5" xfId="36151"/>
    <cellStyle name="Note 3 4 3 2 3" xfId="6725"/>
    <cellStyle name="Note 3 4 3 2 3 2" xfId="24160"/>
    <cellStyle name="Note 3 4 3 2 3 3" xfId="38612"/>
    <cellStyle name="Note 3 4 3 2 4" xfId="9166"/>
    <cellStyle name="Note 3 4 3 2 4 2" xfId="26601"/>
    <cellStyle name="Note 3 4 3 2 4 3" xfId="41053"/>
    <cellStyle name="Note 3 4 3 2 5" xfId="11586"/>
    <cellStyle name="Note 3 4 3 2 5 2" xfId="29021"/>
    <cellStyle name="Note 3 4 3 2 5 3" xfId="43473"/>
    <cellStyle name="Note 3 4 3 2 6" xfId="18593"/>
    <cellStyle name="Note 3 4 3 3" xfId="1753"/>
    <cellStyle name="Note 3 4 3 3 2" xfId="4264"/>
    <cellStyle name="Note 3 4 3 3 2 2" xfId="13827"/>
    <cellStyle name="Note 3 4 3 3 2 2 2" xfId="31262"/>
    <cellStyle name="Note 3 4 3 3 2 2 3" xfId="45714"/>
    <cellStyle name="Note 3 4 3 3 2 3" xfId="16288"/>
    <cellStyle name="Note 3 4 3 3 2 3 2" xfId="33723"/>
    <cellStyle name="Note 3 4 3 3 2 3 3" xfId="48175"/>
    <cellStyle name="Note 3 4 3 3 2 4" xfId="21700"/>
    <cellStyle name="Note 3 4 3 3 2 5" xfId="36152"/>
    <cellStyle name="Note 3 4 3 3 3" xfId="6726"/>
    <cellStyle name="Note 3 4 3 3 3 2" xfId="24161"/>
    <cellStyle name="Note 3 4 3 3 3 3" xfId="38613"/>
    <cellStyle name="Note 3 4 3 3 4" xfId="9167"/>
    <cellStyle name="Note 3 4 3 3 4 2" xfId="26602"/>
    <cellStyle name="Note 3 4 3 3 4 3" xfId="41054"/>
    <cellStyle name="Note 3 4 3 3 5" xfId="11587"/>
    <cellStyle name="Note 3 4 3 3 5 2" xfId="29022"/>
    <cellStyle name="Note 3 4 3 3 5 3" xfId="43474"/>
    <cellStyle name="Note 3 4 3 3 6" xfId="18594"/>
    <cellStyle name="Note 3 4 3 4" xfId="1754"/>
    <cellStyle name="Note 3 4 3 4 2" xfId="4265"/>
    <cellStyle name="Note 3 4 3 4 2 2" xfId="21701"/>
    <cellStyle name="Note 3 4 3 4 2 3" xfId="36153"/>
    <cellStyle name="Note 3 4 3 4 3" xfId="6727"/>
    <cellStyle name="Note 3 4 3 4 3 2" xfId="24162"/>
    <cellStyle name="Note 3 4 3 4 3 3" xfId="38614"/>
    <cellStyle name="Note 3 4 3 4 4" xfId="9168"/>
    <cellStyle name="Note 3 4 3 4 4 2" xfId="26603"/>
    <cellStyle name="Note 3 4 3 4 4 3" xfId="41055"/>
    <cellStyle name="Note 3 4 3 4 5" xfId="11588"/>
    <cellStyle name="Note 3 4 3 4 5 2" xfId="29023"/>
    <cellStyle name="Note 3 4 3 4 5 3" xfId="43475"/>
    <cellStyle name="Note 3 4 3 4 6" xfId="15218"/>
    <cellStyle name="Note 3 4 3 4 6 2" xfId="32653"/>
    <cellStyle name="Note 3 4 3 4 6 3" xfId="47105"/>
    <cellStyle name="Note 3 4 3 4 7" xfId="18595"/>
    <cellStyle name="Note 3 4 3 4 8" xfId="20380"/>
    <cellStyle name="Note 3 4 3 5" xfId="4262"/>
    <cellStyle name="Note 3 4 3 5 2" xfId="13825"/>
    <cellStyle name="Note 3 4 3 5 2 2" xfId="31260"/>
    <cellStyle name="Note 3 4 3 5 2 3" xfId="45712"/>
    <cellStyle name="Note 3 4 3 5 3" xfId="16286"/>
    <cellStyle name="Note 3 4 3 5 3 2" xfId="33721"/>
    <cellStyle name="Note 3 4 3 5 3 3" xfId="48173"/>
    <cellStyle name="Note 3 4 3 5 4" xfId="21698"/>
    <cellStyle name="Note 3 4 3 5 5" xfId="36150"/>
    <cellStyle name="Note 3 4 3 6" xfId="6724"/>
    <cellStyle name="Note 3 4 3 6 2" xfId="24159"/>
    <cellStyle name="Note 3 4 3 6 3" xfId="38611"/>
    <cellStyle name="Note 3 4 3 7" xfId="9165"/>
    <cellStyle name="Note 3 4 3 7 2" xfId="26600"/>
    <cellStyle name="Note 3 4 3 7 3" xfId="41052"/>
    <cellStyle name="Note 3 4 3 8" xfId="11585"/>
    <cellStyle name="Note 3 4 3 8 2" xfId="29020"/>
    <cellStyle name="Note 3 4 3 8 3" xfId="43472"/>
    <cellStyle name="Note 3 4 3 9" xfId="18592"/>
    <cellStyle name="Note 3 4 4" xfId="1755"/>
    <cellStyle name="Note 3 4 4 2" xfId="1756"/>
    <cellStyle name="Note 3 4 4 2 2" xfId="4267"/>
    <cellStyle name="Note 3 4 4 2 2 2" xfId="13829"/>
    <cellStyle name="Note 3 4 4 2 2 2 2" xfId="31264"/>
    <cellStyle name="Note 3 4 4 2 2 2 3" xfId="45716"/>
    <cellStyle name="Note 3 4 4 2 2 3" xfId="16290"/>
    <cellStyle name="Note 3 4 4 2 2 3 2" xfId="33725"/>
    <cellStyle name="Note 3 4 4 2 2 3 3" xfId="48177"/>
    <cellStyle name="Note 3 4 4 2 2 4" xfId="21703"/>
    <cellStyle name="Note 3 4 4 2 2 5" xfId="36155"/>
    <cellStyle name="Note 3 4 4 2 3" xfId="6729"/>
    <cellStyle name="Note 3 4 4 2 3 2" xfId="24164"/>
    <cellStyle name="Note 3 4 4 2 3 3" xfId="38616"/>
    <cellStyle name="Note 3 4 4 2 4" xfId="9170"/>
    <cellStyle name="Note 3 4 4 2 4 2" xfId="26605"/>
    <cellStyle name="Note 3 4 4 2 4 3" xfId="41057"/>
    <cellStyle name="Note 3 4 4 2 5" xfId="11590"/>
    <cellStyle name="Note 3 4 4 2 5 2" xfId="29025"/>
    <cellStyle name="Note 3 4 4 2 5 3" xfId="43477"/>
    <cellStyle name="Note 3 4 4 2 6" xfId="18597"/>
    <cellStyle name="Note 3 4 4 3" xfId="1757"/>
    <cellStyle name="Note 3 4 4 3 2" xfId="4268"/>
    <cellStyle name="Note 3 4 4 3 2 2" xfId="13830"/>
    <cellStyle name="Note 3 4 4 3 2 2 2" xfId="31265"/>
    <cellStyle name="Note 3 4 4 3 2 2 3" xfId="45717"/>
    <cellStyle name="Note 3 4 4 3 2 3" xfId="16291"/>
    <cellStyle name="Note 3 4 4 3 2 3 2" xfId="33726"/>
    <cellStyle name="Note 3 4 4 3 2 3 3" xfId="48178"/>
    <cellStyle name="Note 3 4 4 3 2 4" xfId="21704"/>
    <cellStyle name="Note 3 4 4 3 2 5" xfId="36156"/>
    <cellStyle name="Note 3 4 4 3 3" xfId="6730"/>
    <cellStyle name="Note 3 4 4 3 3 2" xfId="24165"/>
    <cellStyle name="Note 3 4 4 3 3 3" xfId="38617"/>
    <cellStyle name="Note 3 4 4 3 4" xfId="9171"/>
    <cellStyle name="Note 3 4 4 3 4 2" xfId="26606"/>
    <cellStyle name="Note 3 4 4 3 4 3" xfId="41058"/>
    <cellStyle name="Note 3 4 4 3 5" xfId="11591"/>
    <cellStyle name="Note 3 4 4 3 5 2" xfId="29026"/>
    <cellStyle name="Note 3 4 4 3 5 3" xfId="43478"/>
    <cellStyle name="Note 3 4 4 3 6" xfId="18598"/>
    <cellStyle name="Note 3 4 4 4" xfId="1758"/>
    <cellStyle name="Note 3 4 4 4 2" xfId="4269"/>
    <cellStyle name="Note 3 4 4 4 2 2" xfId="21705"/>
    <cellStyle name="Note 3 4 4 4 2 3" xfId="36157"/>
    <cellStyle name="Note 3 4 4 4 3" xfId="6731"/>
    <cellStyle name="Note 3 4 4 4 3 2" xfId="24166"/>
    <cellStyle name="Note 3 4 4 4 3 3" xfId="38618"/>
    <cellStyle name="Note 3 4 4 4 4" xfId="9172"/>
    <cellStyle name="Note 3 4 4 4 4 2" xfId="26607"/>
    <cellStyle name="Note 3 4 4 4 4 3" xfId="41059"/>
    <cellStyle name="Note 3 4 4 4 5" xfId="11592"/>
    <cellStyle name="Note 3 4 4 4 5 2" xfId="29027"/>
    <cellStyle name="Note 3 4 4 4 5 3" xfId="43479"/>
    <cellStyle name="Note 3 4 4 4 6" xfId="15219"/>
    <cellStyle name="Note 3 4 4 4 6 2" xfId="32654"/>
    <cellStyle name="Note 3 4 4 4 6 3" xfId="47106"/>
    <cellStyle name="Note 3 4 4 4 7" xfId="18599"/>
    <cellStyle name="Note 3 4 4 4 8" xfId="20381"/>
    <cellStyle name="Note 3 4 4 5" xfId="4266"/>
    <cellStyle name="Note 3 4 4 5 2" xfId="13828"/>
    <cellStyle name="Note 3 4 4 5 2 2" xfId="31263"/>
    <cellStyle name="Note 3 4 4 5 2 3" xfId="45715"/>
    <cellStyle name="Note 3 4 4 5 3" xfId="16289"/>
    <cellStyle name="Note 3 4 4 5 3 2" xfId="33724"/>
    <cellStyle name="Note 3 4 4 5 3 3" xfId="48176"/>
    <cellStyle name="Note 3 4 4 5 4" xfId="21702"/>
    <cellStyle name="Note 3 4 4 5 5" xfId="36154"/>
    <cellStyle name="Note 3 4 4 6" xfId="6728"/>
    <cellStyle name="Note 3 4 4 6 2" xfId="24163"/>
    <cellStyle name="Note 3 4 4 6 3" xfId="38615"/>
    <cellStyle name="Note 3 4 4 7" xfId="9169"/>
    <cellStyle name="Note 3 4 4 7 2" xfId="26604"/>
    <cellStyle name="Note 3 4 4 7 3" xfId="41056"/>
    <cellStyle name="Note 3 4 4 8" xfId="11589"/>
    <cellStyle name="Note 3 4 4 8 2" xfId="29024"/>
    <cellStyle name="Note 3 4 4 8 3" xfId="43476"/>
    <cellStyle name="Note 3 4 4 9" xfId="18596"/>
    <cellStyle name="Note 3 4 5" xfId="1759"/>
    <cellStyle name="Note 3 4 5 2" xfId="1760"/>
    <cellStyle name="Note 3 4 5 2 2" xfId="4271"/>
    <cellStyle name="Note 3 4 5 2 2 2" xfId="13832"/>
    <cellStyle name="Note 3 4 5 2 2 2 2" xfId="31267"/>
    <cellStyle name="Note 3 4 5 2 2 2 3" xfId="45719"/>
    <cellStyle name="Note 3 4 5 2 2 3" xfId="16293"/>
    <cellStyle name="Note 3 4 5 2 2 3 2" xfId="33728"/>
    <cellStyle name="Note 3 4 5 2 2 3 3" xfId="48180"/>
    <cellStyle name="Note 3 4 5 2 2 4" xfId="21707"/>
    <cellStyle name="Note 3 4 5 2 2 5" xfId="36159"/>
    <cellStyle name="Note 3 4 5 2 3" xfId="6733"/>
    <cellStyle name="Note 3 4 5 2 3 2" xfId="24168"/>
    <cellStyle name="Note 3 4 5 2 3 3" xfId="38620"/>
    <cellStyle name="Note 3 4 5 2 4" xfId="9174"/>
    <cellStyle name="Note 3 4 5 2 4 2" xfId="26609"/>
    <cellStyle name="Note 3 4 5 2 4 3" xfId="41061"/>
    <cellStyle name="Note 3 4 5 2 5" xfId="11594"/>
    <cellStyle name="Note 3 4 5 2 5 2" xfId="29029"/>
    <cellStyle name="Note 3 4 5 2 5 3" xfId="43481"/>
    <cellStyle name="Note 3 4 5 2 6" xfId="18601"/>
    <cellStyle name="Note 3 4 5 3" xfId="1761"/>
    <cellStyle name="Note 3 4 5 3 2" xfId="4272"/>
    <cellStyle name="Note 3 4 5 3 2 2" xfId="13833"/>
    <cellStyle name="Note 3 4 5 3 2 2 2" xfId="31268"/>
    <cellStyle name="Note 3 4 5 3 2 2 3" xfId="45720"/>
    <cellStyle name="Note 3 4 5 3 2 3" xfId="16294"/>
    <cellStyle name="Note 3 4 5 3 2 3 2" xfId="33729"/>
    <cellStyle name="Note 3 4 5 3 2 3 3" xfId="48181"/>
    <cellStyle name="Note 3 4 5 3 2 4" xfId="21708"/>
    <cellStyle name="Note 3 4 5 3 2 5" xfId="36160"/>
    <cellStyle name="Note 3 4 5 3 3" xfId="6734"/>
    <cellStyle name="Note 3 4 5 3 3 2" xfId="24169"/>
    <cellStyle name="Note 3 4 5 3 3 3" xfId="38621"/>
    <cellStyle name="Note 3 4 5 3 4" xfId="9175"/>
    <cellStyle name="Note 3 4 5 3 4 2" xfId="26610"/>
    <cellStyle name="Note 3 4 5 3 4 3" xfId="41062"/>
    <cellStyle name="Note 3 4 5 3 5" xfId="11595"/>
    <cellStyle name="Note 3 4 5 3 5 2" xfId="29030"/>
    <cellStyle name="Note 3 4 5 3 5 3" xfId="43482"/>
    <cellStyle name="Note 3 4 5 3 6" xfId="18602"/>
    <cellStyle name="Note 3 4 5 4" xfId="1762"/>
    <cellStyle name="Note 3 4 5 4 2" xfId="4273"/>
    <cellStyle name="Note 3 4 5 4 2 2" xfId="21709"/>
    <cellStyle name="Note 3 4 5 4 2 3" xfId="36161"/>
    <cellStyle name="Note 3 4 5 4 3" xfId="6735"/>
    <cellStyle name="Note 3 4 5 4 3 2" xfId="24170"/>
    <cellStyle name="Note 3 4 5 4 3 3" xfId="38622"/>
    <cellStyle name="Note 3 4 5 4 4" xfId="9176"/>
    <cellStyle name="Note 3 4 5 4 4 2" xfId="26611"/>
    <cellStyle name="Note 3 4 5 4 4 3" xfId="41063"/>
    <cellStyle name="Note 3 4 5 4 5" xfId="11596"/>
    <cellStyle name="Note 3 4 5 4 5 2" xfId="29031"/>
    <cellStyle name="Note 3 4 5 4 5 3" xfId="43483"/>
    <cellStyle name="Note 3 4 5 4 6" xfId="15220"/>
    <cellStyle name="Note 3 4 5 4 6 2" xfId="32655"/>
    <cellStyle name="Note 3 4 5 4 6 3" xfId="47107"/>
    <cellStyle name="Note 3 4 5 4 7" xfId="18603"/>
    <cellStyle name="Note 3 4 5 4 8" xfId="20382"/>
    <cellStyle name="Note 3 4 5 5" xfId="4270"/>
    <cellStyle name="Note 3 4 5 5 2" xfId="13831"/>
    <cellStyle name="Note 3 4 5 5 2 2" xfId="31266"/>
    <cellStyle name="Note 3 4 5 5 2 3" xfId="45718"/>
    <cellStyle name="Note 3 4 5 5 3" xfId="16292"/>
    <cellStyle name="Note 3 4 5 5 3 2" xfId="33727"/>
    <cellStyle name="Note 3 4 5 5 3 3" xfId="48179"/>
    <cellStyle name="Note 3 4 5 5 4" xfId="21706"/>
    <cellStyle name="Note 3 4 5 5 5" xfId="36158"/>
    <cellStyle name="Note 3 4 5 6" xfId="6732"/>
    <cellStyle name="Note 3 4 5 6 2" xfId="24167"/>
    <cellStyle name="Note 3 4 5 6 3" xfId="38619"/>
    <cellStyle name="Note 3 4 5 7" xfId="9173"/>
    <cellStyle name="Note 3 4 5 7 2" xfId="26608"/>
    <cellStyle name="Note 3 4 5 7 3" xfId="41060"/>
    <cellStyle name="Note 3 4 5 8" xfId="11593"/>
    <cellStyle name="Note 3 4 5 8 2" xfId="29028"/>
    <cellStyle name="Note 3 4 5 8 3" xfId="43480"/>
    <cellStyle name="Note 3 4 5 9" xfId="18600"/>
    <cellStyle name="Note 3 4 6" xfId="1763"/>
    <cellStyle name="Note 3 4 6 2" xfId="4274"/>
    <cellStyle name="Note 3 4 6 2 2" xfId="13834"/>
    <cellStyle name="Note 3 4 6 2 2 2" xfId="31269"/>
    <cellStyle name="Note 3 4 6 2 2 3" xfId="45721"/>
    <cellStyle name="Note 3 4 6 2 3" xfId="16295"/>
    <cellStyle name="Note 3 4 6 2 3 2" xfId="33730"/>
    <cellStyle name="Note 3 4 6 2 3 3" xfId="48182"/>
    <cellStyle name="Note 3 4 6 2 4" xfId="21710"/>
    <cellStyle name="Note 3 4 6 2 5" xfId="36162"/>
    <cellStyle name="Note 3 4 6 3" xfId="6736"/>
    <cellStyle name="Note 3 4 6 3 2" xfId="24171"/>
    <cellStyle name="Note 3 4 6 3 3" xfId="38623"/>
    <cellStyle name="Note 3 4 6 4" xfId="9177"/>
    <cellStyle name="Note 3 4 6 4 2" xfId="26612"/>
    <cellStyle name="Note 3 4 6 4 3" xfId="41064"/>
    <cellStyle name="Note 3 4 6 5" xfId="11597"/>
    <cellStyle name="Note 3 4 6 5 2" xfId="29032"/>
    <cellStyle name="Note 3 4 6 5 3" xfId="43484"/>
    <cellStyle name="Note 3 4 6 6" xfId="18604"/>
    <cellStyle name="Note 3 4 7" xfId="1764"/>
    <cellStyle name="Note 3 4 7 2" xfId="4275"/>
    <cellStyle name="Note 3 4 7 2 2" xfId="13835"/>
    <cellStyle name="Note 3 4 7 2 2 2" xfId="31270"/>
    <cellStyle name="Note 3 4 7 2 2 3" xfId="45722"/>
    <cellStyle name="Note 3 4 7 2 3" xfId="16296"/>
    <cellStyle name="Note 3 4 7 2 3 2" xfId="33731"/>
    <cellStyle name="Note 3 4 7 2 3 3" xfId="48183"/>
    <cellStyle name="Note 3 4 7 2 4" xfId="21711"/>
    <cellStyle name="Note 3 4 7 2 5" xfId="36163"/>
    <cellStyle name="Note 3 4 7 3" xfId="6737"/>
    <cellStyle name="Note 3 4 7 3 2" xfId="24172"/>
    <cellStyle name="Note 3 4 7 3 3" xfId="38624"/>
    <cellStyle name="Note 3 4 7 4" xfId="9178"/>
    <cellStyle name="Note 3 4 7 4 2" xfId="26613"/>
    <cellStyle name="Note 3 4 7 4 3" xfId="41065"/>
    <cellStyle name="Note 3 4 7 5" xfId="11598"/>
    <cellStyle name="Note 3 4 7 5 2" xfId="29033"/>
    <cellStyle name="Note 3 4 7 5 3" xfId="43485"/>
    <cellStyle name="Note 3 4 7 6" xfId="18605"/>
    <cellStyle name="Note 3 4 8" xfId="1765"/>
    <cellStyle name="Note 3 4 8 2" xfId="4276"/>
    <cellStyle name="Note 3 4 8 2 2" xfId="21712"/>
    <cellStyle name="Note 3 4 8 2 3" xfId="36164"/>
    <cellStyle name="Note 3 4 8 3" xfId="6738"/>
    <cellStyle name="Note 3 4 8 3 2" xfId="24173"/>
    <cellStyle name="Note 3 4 8 3 3" xfId="38625"/>
    <cellStyle name="Note 3 4 8 4" xfId="9179"/>
    <cellStyle name="Note 3 4 8 4 2" xfId="26614"/>
    <cellStyle name="Note 3 4 8 4 3" xfId="41066"/>
    <cellStyle name="Note 3 4 8 5" xfId="11599"/>
    <cellStyle name="Note 3 4 8 5 2" xfId="29034"/>
    <cellStyle name="Note 3 4 8 5 3" xfId="43486"/>
    <cellStyle name="Note 3 4 8 6" xfId="15221"/>
    <cellStyle name="Note 3 4 8 6 2" xfId="32656"/>
    <cellStyle name="Note 3 4 8 6 3" xfId="47108"/>
    <cellStyle name="Note 3 4 8 7" xfId="18606"/>
    <cellStyle name="Note 3 4 8 8" xfId="20383"/>
    <cellStyle name="Note 3 4 9" xfId="4257"/>
    <cellStyle name="Note 3 4 9 2" xfId="13821"/>
    <cellStyle name="Note 3 4 9 2 2" xfId="31256"/>
    <cellStyle name="Note 3 4 9 2 3" xfId="45708"/>
    <cellStyle name="Note 3 4 9 3" xfId="16282"/>
    <cellStyle name="Note 3 4 9 3 2" xfId="33717"/>
    <cellStyle name="Note 3 4 9 3 3" xfId="48169"/>
    <cellStyle name="Note 3 4 9 4" xfId="21693"/>
    <cellStyle name="Note 3 4 9 5" xfId="36145"/>
    <cellStyle name="Note 3 5" xfId="1766"/>
    <cellStyle name="Note 3 5 10" xfId="6739"/>
    <cellStyle name="Note 3 5 10 2" xfId="24174"/>
    <cellStyle name="Note 3 5 10 3" xfId="38626"/>
    <cellStyle name="Note 3 5 11" xfId="9180"/>
    <cellStyle name="Note 3 5 11 2" xfId="26615"/>
    <cellStyle name="Note 3 5 11 3" xfId="41067"/>
    <cellStyle name="Note 3 5 12" xfId="11600"/>
    <cellStyle name="Note 3 5 12 2" xfId="29035"/>
    <cellStyle name="Note 3 5 12 3" xfId="43487"/>
    <cellStyle name="Note 3 5 13" xfId="18607"/>
    <cellStyle name="Note 3 5 2" xfId="1767"/>
    <cellStyle name="Note 3 5 2 2" xfId="1768"/>
    <cellStyle name="Note 3 5 2 2 2" xfId="4279"/>
    <cellStyle name="Note 3 5 2 2 2 2" xfId="13838"/>
    <cellStyle name="Note 3 5 2 2 2 2 2" xfId="31273"/>
    <cellStyle name="Note 3 5 2 2 2 2 3" xfId="45725"/>
    <cellStyle name="Note 3 5 2 2 2 3" xfId="16299"/>
    <cellStyle name="Note 3 5 2 2 2 3 2" xfId="33734"/>
    <cellStyle name="Note 3 5 2 2 2 3 3" xfId="48186"/>
    <cellStyle name="Note 3 5 2 2 2 4" xfId="21715"/>
    <cellStyle name="Note 3 5 2 2 2 5" xfId="36167"/>
    <cellStyle name="Note 3 5 2 2 3" xfId="6741"/>
    <cellStyle name="Note 3 5 2 2 3 2" xfId="24176"/>
    <cellStyle name="Note 3 5 2 2 3 3" xfId="38628"/>
    <cellStyle name="Note 3 5 2 2 4" xfId="9182"/>
    <cellStyle name="Note 3 5 2 2 4 2" xfId="26617"/>
    <cellStyle name="Note 3 5 2 2 4 3" xfId="41069"/>
    <cellStyle name="Note 3 5 2 2 5" xfId="11602"/>
    <cellStyle name="Note 3 5 2 2 5 2" xfId="29037"/>
    <cellStyle name="Note 3 5 2 2 5 3" xfId="43489"/>
    <cellStyle name="Note 3 5 2 2 6" xfId="18609"/>
    <cellStyle name="Note 3 5 2 3" xfId="1769"/>
    <cellStyle name="Note 3 5 2 3 2" xfId="4280"/>
    <cellStyle name="Note 3 5 2 3 2 2" xfId="13839"/>
    <cellStyle name="Note 3 5 2 3 2 2 2" xfId="31274"/>
    <cellStyle name="Note 3 5 2 3 2 2 3" xfId="45726"/>
    <cellStyle name="Note 3 5 2 3 2 3" xfId="16300"/>
    <cellStyle name="Note 3 5 2 3 2 3 2" xfId="33735"/>
    <cellStyle name="Note 3 5 2 3 2 3 3" xfId="48187"/>
    <cellStyle name="Note 3 5 2 3 2 4" xfId="21716"/>
    <cellStyle name="Note 3 5 2 3 2 5" xfId="36168"/>
    <cellStyle name="Note 3 5 2 3 3" xfId="6742"/>
    <cellStyle name="Note 3 5 2 3 3 2" xfId="24177"/>
    <cellStyle name="Note 3 5 2 3 3 3" xfId="38629"/>
    <cellStyle name="Note 3 5 2 3 4" xfId="9183"/>
    <cellStyle name="Note 3 5 2 3 4 2" xfId="26618"/>
    <cellStyle name="Note 3 5 2 3 4 3" xfId="41070"/>
    <cellStyle name="Note 3 5 2 3 5" xfId="11603"/>
    <cellStyle name="Note 3 5 2 3 5 2" xfId="29038"/>
    <cellStyle name="Note 3 5 2 3 5 3" xfId="43490"/>
    <cellStyle name="Note 3 5 2 3 6" xfId="18610"/>
    <cellStyle name="Note 3 5 2 4" xfId="1770"/>
    <cellStyle name="Note 3 5 2 4 2" xfId="4281"/>
    <cellStyle name="Note 3 5 2 4 2 2" xfId="21717"/>
    <cellStyle name="Note 3 5 2 4 2 3" xfId="36169"/>
    <cellStyle name="Note 3 5 2 4 3" xfId="6743"/>
    <cellStyle name="Note 3 5 2 4 3 2" xfId="24178"/>
    <cellStyle name="Note 3 5 2 4 3 3" xfId="38630"/>
    <cellStyle name="Note 3 5 2 4 4" xfId="9184"/>
    <cellStyle name="Note 3 5 2 4 4 2" xfId="26619"/>
    <cellStyle name="Note 3 5 2 4 4 3" xfId="41071"/>
    <cellStyle name="Note 3 5 2 4 5" xfId="11604"/>
    <cellStyle name="Note 3 5 2 4 5 2" xfId="29039"/>
    <cellStyle name="Note 3 5 2 4 5 3" xfId="43491"/>
    <cellStyle name="Note 3 5 2 4 6" xfId="15222"/>
    <cellStyle name="Note 3 5 2 4 6 2" xfId="32657"/>
    <cellStyle name="Note 3 5 2 4 6 3" xfId="47109"/>
    <cellStyle name="Note 3 5 2 4 7" xfId="18611"/>
    <cellStyle name="Note 3 5 2 4 8" xfId="20384"/>
    <cellStyle name="Note 3 5 2 5" xfId="4278"/>
    <cellStyle name="Note 3 5 2 5 2" xfId="13837"/>
    <cellStyle name="Note 3 5 2 5 2 2" xfId="31272"/>
    <cellStyle name="Note 3 5 2 5 2 3" xfId="45724"/>
    <cellStyle name="Note 3 5 2 5 3" xfId="16298"/>
    <cellStyle name="Note 3 5 2 5 3 2" xfId="33733"/>
    <cellStyle name="Note 3 5 2 5 3 3" xfId="48185"/>
    <cellStyle name="Note 3 5 2 5 4" xfId="21714"/>
    <cellStyle name="Note 3 5 2 5 5" xfId="36166"/>
    <cellStyle name="Note 3 5 2 6" xfId="6740"/>
    <cellStyle name="Note 3 5 2 6 2" xfId="24175"/>
    <cellStyle name="Note 3 5 2 6 3" xfId="38627"/>
    <cellStyle name="Note 3 5 2 7" xfId="9181"/>
    <cellStyle name="Note 3 5 2 7 2" xfId="26616"/>
    <cellStyle name="Note 3 5 2 7 3" xfId="41068"/>
    <cellStyle name="Note 3 5 2 8" xfId="11601"/>
    <cellStyle name="Note 3 5 2 8 2" xfId="29036"/>
    <cellStyle name="Note 3 5 2 8 3" xfId="43488"/>
    <cellStyle name="Note 3 5 2 9" xfId="18608"/>
    <cellStyle name="Note 3 5 3" xfId="1771"/>
    <cellStyle name="Note 3 5 3 2" xfId="1772"/>
    <cellStyle name="Note 3 5 3 2 2" xfId="4283"/>
    <cellStyle name="Note 3 5 3 2 2 2" xfId="13841"/>
    <cellStyle name="Note 3 5 3 2 2 2 2" xfId="31276"/>
    <cellStyle name="Note 3 5 3 2 2 2 3" xfId="45728"/>
    <cellStyle name="Note 3 5 3 2 2 3" xfId="16302"/>
    <cellStyle name="Note 3 5 3 2 2 3 2" xfId="33737"/>
    <cellStyle name="Note 3 5 3 2 2 3 3" xfId="48189"/>
    <cellStyle name="Note 3 5 3 2 2 4" xfId="21719"/>
    <cellStyle name="Note 3 5 3 2 2 5" xfId="36171"/>
    <cellStyle name="Note 3 5 3 2 3" xfId="6745"/>
    <cellStyle name="Note 3 5 3 2 3 2" xfId="24180"/>
    <cellStyle name="Note 3 5 3 2 3 3" xfId="38632"/>
    <cellStyle name="Note 3 5 3 2 4" xfId="9186"/>
    <cellStyle name="Note 3 5 3 2 4 2" xfId="26621"/>
    <cellStyle name="Note 3 5 3 2 4 3" xfId="41073"/>
    <cellStyle name="Note 3 5 3 2 5" xfId="11606"/>
    <cellStyle name="Note 3 5 3 2 5 2" xfId="29041"/>
    <cellStyle name="Note 3 5 3 2 5 3" xfId="43493"/>
    <cellStyle name="Note 3 5 3 2 6" xfId="18613"/>
    <cellStyle name="Note 3 5 3 3" xfId="1773"/>
    <cellStyle name="Note 3 5 3 3 2" xfId="4284"/>
    <cellStyle name="Note 3 5 3 3 2 2" xfId="13842"/>
    <cellStyle name="Note 3 5 3 3 2 2 2" xfId="31277"/>
    <cellStyle name="Note 3 5 3 3 2 2 3" xfId="45729"/>
    <cellStyle name="Note 3 5 3 3 2 3" xfId="16303"/>
    <cellStyle name="Note 3 5 3 3 2 3 2" xfId="33738"/>
    <cellStyle name="Note 3 5 3 3 2 3 3" xfId="48190"/>
    <cellStyle name="Note 3 5 3 3 2 4" xfId="21720"/>
    <cellStyle name="Note 3 5 3 3 2 5" xfId="36172"/>
    <cellStyle name="Note 3 5 3 3 3" xfId="6746"/>
    <cellStyle name="Note 3 5 3 3 3 2" xfId="24181"/>
    <cellStyle name="Note 3 5 3 3 3 3" xfId="38633"/>
    <cellStyle name="Note 3 5 3 3 4" xfId="9187"/>
    <cellStyle name="Note 3 5 3 3 4 2" xfId="26622"/>
    <cellStyle name="Note 3 5 3 3 4 3" xfId="41074"/>
    <cellStyle name="Note 3 5 3 3 5" xfId="11607"/>
    <cellStyle name="Note 3 5 3 3 5 2" xfId="29042"/>
    <cellStyle name="Note 3 5 3 3 5 3" xfId="43494"/>
    <cellStyle name="Note 3 5 3 3 6" xfId="18614"/>
    <cellStyle name="Note 3 5 3 4" xfId="1774"/>
    <cellStyle name="Note 3 5 3 4 2" xfId="4285"/>
    <cellStyle name="Note 3 5 3 4 2 2" xfId="21721"/>
    <cellStyle name="Note 3 5 3 4 2 3" xfId="36173"/>
    <cellStyle name="Note 3 5 3 4 3" xfId="6747"/>
    <cellStyle name="Note 3 5 3 4 3 2" xfId="24182"/>
    <cellStyle name="Note 3 5 3 4 3 3" xfId="38634"/>
    <cellStyle name="Note 3 5 3 4 4" xfId="9188"/>
    <cellStyle name="Note 3 5 3 4 4 2" xfId="26623"/>
    <cellStyle name="Note 3 5 3 4 4 3" xfId="41075"/>
    <cellStyle name="Note 3 5 3 4 5" xfId="11608"/>
    <cellStyle name="Note 3 5 3 4 5 2" xfId="29043"/>
    <cellStyle name="Note 3 5 3 4 5 3" xfId="43495"/>
    <cellStyle name="Note 3 5 3 4 6" xfId="15223"/>
    <cellStyle name="Note 3 5 3 4 6 2" xfId="32658"/>
    <cellStyle name="Note 3 5 3 4 6 3" xfId="47110"/>
    <cellStyle name="Note 3 5 3 4 7" xfId="18615"/>
    <cellStyle name="Note 3 5 3 4 8" xfId="20385"/>
    <cellStyle name="Note 3 5 3 5" xfId="4282"/>
    <cellStyle name="Note 3 5 3 5 2" xfId="13840"/>
    <cellStyle name="Note 3 5 3 5 2 2" xfId="31275"/>
    <cellStyle name="Note 3 5 3 5 2 3" xfId="45727"/>
    <cellStyle name="Note 3 5 3 5 3" xfId="16301"/>
    <cellStyle name="Note 3 5 3 5 3 2" xfId="33736"/>
    <cellStyle name="Note 3 5 3 5 3 3" xfId="48188"/>
    <cellStyle name="Note 3 5 3 5 4" xfId="21718"/>
    <cellStyle name="Note 3 5 3 5 5" xfId="36170"/>
    <cellStyle name="Note 3 5 3 6" xfId="6744"/>
    <cellStyle name="Note 3 5 3 6 2" xfId="24179"/>
    <cellStyle name="Note 3 5 3 6 3" xfId="38631"/>
    <cellStyle name="Note 3 5 3 7" xfId="9185"/>
    <cellStyle name="Note 3 5 3 7 2" xfId="26620"/>
    <cellStyle name="Note 3 5 3 7 3" xfId="41072"/>
    <cellStyle name="Note 3 5 3 8" xfId="11605"/>
    <cellStyle name="Note 3 5 3 8 2" xfId="29040"/>
    <cellStyle name="Note 3 5 3 8 3" xfId="43492"/>
    <cellStyle name="Note 3 5 3 9" xfId="18612"/>
    <cellStyle name="Note 3 5 4" xfId="1775"/>
    <cellStyle name="Note 3 5 4 2" xfId="1776"/>
    <cellStyle name="Note 3 5 4 2 2" xfId="4287"/>
    <cellStyle name="Note 3 5 4 2 2 2" xfId="13844"/>
    <cellStyle name="Note 3 5 4 2 2 2 2" xfId="31279"/>
    <cellStyle name="Note 3 5 4 2 2 2 3" xfId="45731"/>
    <cellStyle name="Note 3 5 4 2 2 3" xfId="16305"/>
    <cellStyle name="Note 3 5 4 2 2 3 2" xfId="33740"/>
    <cellStyle name="Note 3 5 4 2 2 3 3" xfId="48192"/>
    <cellStyle name="Note 3 5 4 2 2 4" xfId="21723"/>
    <cellStyle name="Note 3 5 4 2 2 5" xfId="36175"/>
    <cellStyle name="Note 3 5 4 2 3" xfId="6749"/>
    <cellStyle name="Note 3 5 4 2 3 2" xfId="24184"/>
    <cellStyle name="Note 3 5 4 2 3 3" xfId="38636"/>
    <cellStyle name="Note 3 5 4 2 4" xfId="9190"/>
    <cellStyle name="Note 3 5 4 2 4 2" xfId="26625"/>
    <cellStyle name="Note 3 5 4 2 4 3" xfId="41077"/>
    <cellStyle name="Note 3 5 4 2 5" xfId="11610"/>
    <cellStyle name="Note 3 5 4 2 5 2" xfId="29045"/>
    <cellStyle name="Note 3 5 4 2 5 3" xfId="43497"/>
    <cellStyle name="Note 3 5 4 2 6" xfId="18617"/>
    <cellStyle name="Note 3 5 4 3" xfId="1777"/>
    <cellStyle name="Note 3 5 4 3 2" xfId="4288"/>
    <cellStyle name="Note 3 5 4 3 2 2" xfId="13845"/>
    <cellStyle name="Note 3 5 4 3 2 2 2" xfId="31280"/>
    <cellStyle name="Note 3 5 4 3 2 2 3" xfId="45732"/>
    <cellStyle name="Note 3 5 4 3 2 3" xfId="16306"/>
    <cellStyle name="Note 3 5 4 3 2 3 2" xfId="33741"/>
    <cellStyle name="Note 3 5 4 3 2 3 3" xfId="48193"/>
    <cellStyle name="Note 3 5 4 3 2 4" xfId="21724"/>
    <cellStyle name="Note 3 5 4 3 2 5" xfId="36176"/>
    <cellStyle name="Note 3 5 4 3 3" xfId="6750"/>
    <cellStyle name="Note 3 5 4 3 3 2" xfId="24185"/>
    <cellStyle name="Note 3 5 4 3 3 3" xfId="38637"/>
    <cellStyle name="Note 3 5 4 3 4" xfId="9191"/>
    <cellStyle name="Note 3 5 4 3 4 2" xfId="26626"/>
    <cellStyle name="Note 3 5 4 3 4 3" xfId="41078"/>
    <cellStyle name="Note 3 5 4 3 5" xfId="11611"/>
    <cellStyle name="Note 3 5 4 3 5 2" xfId="29046"/>
    <cellStyle name="Note 3 5 4 3 5 3" xfId="43498"/>
    <cellStyle name="Note 3 5 4 3 6" xfId="18618"/>
    <cellStyle name="Note 3 5 4 4" xfId="1778"/>
    <cellStyle name="Note 3 5 4 4 2" xfId="4289"/>
    <cellStyle name="Note 3 5 4 4 2 2" xfId="21725"/>
    <cellStyle name="Note 3 5 4 4 2 3" xfId="36177"/>
    <cellStyle name="Note 3 5 4 4 3" xfId="6751"/>
    <cellStyle name="Note 3 5 4 4 3 2" xfId="24186"/>
    <cellStyle name="Note 3 5 4 4 3 3" xfId="38638"/>
    <cellStyle name="Note 3 5 4 4 4" xfId="9192"/>
    <cellStyle name="Note 3 5 4 4 4 2" xfId="26627"/>
    <cellStyle name="Note 3 5 4 4 4 3" xfId="41079"/>
    <cellStyle name="Note 3 5 4 4 5" xfId="11612"/>
    <cellStyle name="Note 3 5 4 4 5 2" xfId="29047"/>
    <cellStyle name="Note 3 5 4 4 5 3" xfId="43499"/>
    <cellStyle name="Note 3 5 4 4 6" xfId="15224"/>
    <cellStyle name="Note 3 5 4 4 6 2" xfId="32659"/>
    <cellStyle name="Note 3 5 4 4 6 3" xfId="47111"/>
    <cellStyle name="Note 3 5 4 4 7" xfId="18619"/>
    <cellStyle name="Note 3 5 4 4 8" xfId="20386"/>
    <cellStyle name="Note 3 5 4 5" xfId="4286"/>
    <cellStyle name="Note 3 5 4 5 2" xfId="13843"/>
    <cellStyle name="Note 3 5 4 5 2 2" xfId="31278"/>
    <cellStyle name="Note 3 5 4 5 2 3" xfId="45730"/>
    <cellStyle name="Note 3 5 4 5 3" xfId="16304"/>
    <cellStyle name="Note 3 5 4 5 3 2" xfId="33739"/>
    <cellStyle name="Note 3 5 4 5 3 3" xfId="48191"/>
    <cellStyle name="Note 3 5 4 5 4" xfId="21722"/>
    <cellStyle name="Note 3 5 4 5 5" xfId="36174"/>
    <cellStyle name="Note 3 5 4 6" xfId="6748"/>
    <cellStyle name="Note 3 5 4 6 2" xfId="24183"/>
    <cellStyle name="Note 3 5 4 6 3" xfId="38635"/>
    <cellStyle name="Note 3 5 4 7" xfId="9189"/>
    <cellStyle name="Note 3 5 4 7 2" xfId="26624"/>
    <cellStyle name="Note 3 5 4 7 3" xfId="41076"/>
    <cellStyle name="Note 3 5 4 8" xfId="11609"/>
    <cellStyle name="Note 3 5 4 8 2" xfId="29044"/>
    <cellStyle name="Note 3 5 4 8 3" xfId="43496"/>
    <cellStyle name="Note 3 5 4 9" xfId="18616"/>
    <cellStyle name="Note 3 5 5" xfId="1779"/>
    <cellStyle name="Note 3 5 5 2" xfId="1780"/>
    <cellStyle name="Note 3 5 5 2 2" xfId="4291"/>
    <cellStyle name="Note 3 5 5 2 2 2" xfId="13847"/>
    <cellStyle name="Note 3 5 5 2 2 2 2" xfId="31282"/>
    <cellStyle name="Note 3 5 5 2 2 2 3" xfId="45734"/>
    <cellStyle name="Note 3 5 5 2 2 3" xfId="16308"/>
    <cellStyle name="Note 3 5 5 2 2 3 2" xfId="33743"/>
    <cellStyle name="Note 3 5 5 2 2 3 3" xfId="48195"/>
    <cellStyle name="Note 3 5 5 2 2 4" xfId="21727"/>
    <cellStyle name="Note 3 5 5 2 2 5" xfId="36179"/>
    <cellStyle name="Note 3 5 5 2 3" xfId="6753"/>
    <cellStyle name="Note 3 5 5 2 3 2" xfId="24188"/>
    <cellStyle name="Note 3 5 5 2 3 3" xfId="38640"/>
    <cellStyle name="Note 3 5 5 2 4" xfId="9194"/>
    <cellStyle name="Note 3 5 5 2 4 2" xfId="26629"/>
    <cellStyle name="Note 3 5 5 2 4 3" xfId="41081"/>
    <cellStyle name="Note 3 5 5 2 5" xfId="11614"/>
    <cellStyle name="Note 3 5 5 2 5 2" xfId="29049"/>
    <cellStyle name="Note 3 5 5 2 5 3" xfId="43501"/>
    <cellStyle name="Note 3 5 5 2 6" xfId="18621"/>
    <cellStyle name="Note 3 5 5 3" xfId="1781"/>
    <cellStyle name="Note 3 5 5 3 2" xfId="4292"/>
    <cellStyle name="Note 3 5 5 3 2 2" xfId="13848"/>
    <cellStyle name="Note 3 5 5 3 2 2 2" xfId="31283"/>
    <cellStyle name="Note 3 5 5 3 2 2 3" xfId="45735"/>
    <cellStyle name="Note 3 5 5 3 2 3" xfId="16309"/>
    <cellStyle name="Note 3 5 5 3 2 3 2" xfId="33744"/>
    <cellStyle name="Note 3 5 5 3 2 3 3" xfId="48196"/>
    <cellStyle name="Note 3 5 5 3 2 4" xfId="21728"/>
    <cellStyle name="Note 3 5 5 3 2 5" xfId="36180"/>
    <cellStyle name="Note 3 5 5 3 3" xfId="6754"/>
    <cellStyle name="Note 3 5 5 3 3 2" xfId="24189"/>
    <cellStyle name="Note 3 5 5 3 3 3" xfId="38641"/>
    <cellStyle name="Note 3 5 5 3 4" xfId="9195"/>
    <cellStyle name="Note 3 5 5 3 4 2" xfId="26630"/>
    <cellStyle name="Note 3 5 5 3 4 3" xfId="41082"/>
    <cellStyle name="Note 3 5 5 3 5" xfId="11615"/>
    <cellStyle name="Note 3 5 5 3 5 2" xfId="29050"/>
    <cellStyle name="Note 3 5 5 3 5 3" xfId="43502"/>
    <cellStyle name="Note 3 5 5 3 6" xfId="18622"/>
    <cellStyle name="Note 3 5 5 4" xfId="1782"/>
    <cellStyle name="Note 3 5 5 4 2" xfId="4293"/>
    <cellStyle name="Note 3 5 5 4 2 2" xfId="21729"/>
    <cellStyle name="Note 3 5 5 4 2 3" xfId="36181"/>
    <cellStyle name="Note 3 5 5 4 3" xfId="6755"/>
    <cellStyle name="Note 3 5 5 4 3 2" xfId="24190"/>
    <cellStyle name="Note 3 5 5 4 3 3" xfId="38642"/>
    <cellStyle name="Note 3 5 5 4 4" xfId="9196"/>
    <cellStyle name="Note 3 5 5 4 4 2" xfId="26631"/>
    <cellStyle name="Note 3 5 5 4 4 3" xfId="41083"/>
    <cellStyle name="Note 3 5 5 4 5" xfId="11616"/>
    <cellStyle name="Note 3 5 5 4 5 2" xfId="29051"/>
    <cellStyle name="Note 3 5 5 4 5 3" xfId="43503"/>
    <cellStyle name="Note 3 5 5 4 6" xfId="15225"/>
    <cellStyle name="Note 3 5 5 4 6 2" xfId="32660"/>
    <cellStyle name="Note 3 5 5 4 6 3" xfId="47112"/>
    <cellStyle name="Note 3 5 5 4 7" xfId="18623"/>
    <cellStyle name="Note 3 5 5 4 8" xfId="20387"/>
    <cellStyle name="Note 3 5 5 5" xfId="4290"/>
    <cellStyle name="Note 3 5 5 5 2" xfId="13846"/>
    <cellStyle name="Note 3 5 5 5 2 2" xfId="31281"/>
    <cellStyle name="Note 3 5 5 5 2 3" xfId="45733"/>
    <cellStyle name="Note 3 5 5 5 3" xfId="16307"/>
    <cellStyle name="Note 3 5 5 5 3 2" xfId="33742"/>
    <cellStyle name="Note 3 5 5 5 3 3" xfId="48194"/>
    <cellStyle name="Note 3 5 5 5 4" xfId="21726"/>
    <cellStyle name="Note 3 5 5 5 5" xfId="36178"/>
    <cellStyle name="Note 3 5 5 6" xfId="6752"/>
    <cellStyle name="Note 3 5 5 6 2" xfId="24187"/>
    <cellStyle name="Note 3 5 5 6 3" xfId="38639"/>
    <cellStyle name="Note 3 5 5 7" xfId="9193"/>
    <cellStyle name="Note 3 5 5 7 2" xfId="26628"/>
    <cellStyle name="Note 3 5 5 7 3" xfId="41080"/>
    <cellStyle name="Note 3 5 5 8" xfId="11613"/>
    <cellStyle name="Note 3 5 5 8 2" xfId="29048"/>
    <cellStyle name="Note 3 5 5 8 3" xfId="43500"/>
    <cellStyle name="Note 3 5 5 9" xfId="18620"/>
    <cellStyle name="Note 3 5 6" xfId="1783"/>
    <cellStyle name="Note 3 5 6 2" xfId="4294"/>
    <cellStyle name="Note 3 5 6 2 2" xfId="13849"/>
    <cellStyle name="Note 3 5 6 2 2 2" xfId="31284"/>
    <cellStyle name="Note 3 5 6 2 2 3" xfId="45736"/>
    <cellStyle name="Note 3 5 6 2 3" xfId="16310"/>
    <cellStyle name="Note 3 5 6 2 3 2" xfId="33745"/>
    <cellStyle name="Note 3 5 6 2 3 3" xfId="48197"/>
    <cellStyle name="Note 3 5 6 2 4" xfId="21730"/>
    <cellStyle name="Note 3 5 6 2 5" xfId="36182"/>
    <cellStyle name="Note 3 5 6 3" xfId="6756"/>
    <cellStyle name="Note 3 5 6 3 2" xfId="24191"/>
    <cellStyle name="Note 3 5 6 3 3" xfId="38643"/>
    <cellStyle name="Note 3 5 6 4" xfId="9197"/>
    <cellStyle name="Note 3 5 6 4 2" xfId="26632"/>
    <cellStyle name="Note 3 5 6 4 3" xfId="41084"/>
    <cellStyle name="Note 3 5 6 5" xfId="11617"/>
    <cellStyle name="Note 3 5 6 5 2" xfId="29052"/>
    <cellStyle name="Note 3 5 6 5 3" xfId="43504"/>
    <cellStyle name="Note 3 5 6 6" xfId="18624"/>
    <cellStyle name="Note 3 5 7" xfId="1784"/>
    <cellStyle name="Note 3 5 7 2" xfId="4295"/>
    <cellStyle name="Note 3 5 7 2 2" xfId="13850"/>
    <cellStyle name="Note 3 5 7 2 2 2" xfId="31285"/>
    <cellStyle name="Note 3 5 7 2 2 3" xfId="45737"/>
    <cellStyle name="Note 3 5 7 2 3" xfId="16311"/>
    <cellStyle name="Note 3 5 7 2 3 2" xfId="33746"/>
    <cellStyle name="Note 3 5 7 2 3 3" xfId="48198"/>
    <cellStyle name="Note 3 5 7 2 4" xfId="21731"/>
    <cellStyle name="Note 3 5 7 2 5" xfId="36183"/>
    <cellStyle name="Note 3 5 7 3" xfId="6757"/>
    <cellStyle name="Note 3 5 7 3 2" xfId="24192"/>
    <cellStyle name="Note 3 5 7 3 3" xfId="38644"/>
    <cellStyle name="Note 3 5 7 4" xfId="9198"/>
    <cellStyle name="Note 3 5 7 4 2" xfId="26633"/>
    <cellStyle name="Note 3 5 7 4 3" xfId="41085"/>
    <cellStyle name="Note 3 5 7 5" xfId="11618"/>
    <cellStyle name="Note 3 5 7 5 2" xfId="29053"/>
    <cellStyle name="Note 3 5 7 5 3" xfId="43505"/>
    <cellStyle name="Note 3 5 7 6" xfId="18625"/>
    <cellStyle name="Note 3 5 8" xfId="1785"/>
    <cellStyle name="Note 3 5 8 2" xfId="4296"/>
    <cellStyle name="Note 3 5 8 2 2" xfId="21732"/>
    <cellStyle name="Note 3 5 8 2 3" xfId="36184"/>
    <cellStyle name="Note 3 5 8 3" xfId="6758"/>
    <cellStyle name="Note 3 5 8 3 2" xfId="24193"/>
    <cellStyle name="Note 3 5 8 3 3" xfId="38645"/>
    <cellStyle name="Note 3 5 8 4" xfId="9199"/>
    <cellStyle name="Note 3 5 8 4 2" xfId="26634"/>
    <cellStyle name="Note 3 5 8 4 3" xfId="41086"/>
    <cellStyle name="Note 3 5 8 5" xfId="11619"/>
    <cellStyle name="Note 3 5 8 5 2" xfId="29054"/>
    <cellStyle name="Note 3 5 8 5 3" xfId="43506"/>
    <cellStyle name="Note 3 5 8 6" xfId="15226"/>
    <cellStyle name="Note 3 5 8 6 2" xfId="32661"/>
    <cellStyle name="Note 3 5 8 6 3" xfId="47113"/>
    <cellStyle name="Note 3 5 8 7" xfId="18626"/>
    <cellStyle name="Note 3 5 8 8" xfId="20388"/>
    <cellStyle name="Note 3 5 9" xfId="4277"/>
    <cellStyle name="Note 3 5 9 2" xfId="13836"/>
    <cellStyle name="Note 3 5 9 2 2" xfId="31271"/>
    <cellStyle name="Note 3 5 9 2 3" xfId="45723"/>
    <cellStyle name="Note 3 5 9 3" xfId="16297"/>
    <cellStyle name="Note 3 5 9 3 2" xfId="33732"/>
    <cellStyle name="Note 3 5 9 3 3" xfId="48184"/>
    <cellStyle name="Note 3 5 9 4" xfId="21713"/>
    <cellStyle name="Note 3 5 9 5" xfId="36165"/>
    <cellStyle name="Note 3 6" xfId="1786"/>
    <cellStyle name="Note 3 6 10" xfId="6759"/>
    <cellStyle name="Note 3 6 10 2" xfId="24194"/>
    <cellStyle name="Note 3 6 10 3" xfId="38646"/>
    <cellStyle name="Note 3 6 11" xfId="9200"/>
    <cellStyle name="Note 3 6 11 2" xfId="26635"/>
    <cellStyle name="Note 3 6 11 3" xfId="41087"/>
    <cellStyle name="Note 3 6 12" xfId="11620"/>
    <cellStyle name="Note 3 6 12 2" xfId="29055"/>
    <cellStyle name="Note 3 6 12 3" xfId="43507"/>
    <cellStyle name="Note 3 6 13" xfId="18627"/>
    <cellStyle name="Note 3 6 2" xfId="1787"/>
    <cellStyle name="Note 3 6 2 2" xfId="1788"/>
    <cellStyle name="Note 3 6 2 2 2" xfId="4299"/>
    <cellStyle name="Note 3 6 2 2 2 2" xfId="13853"/>
    <cellStyle name="Note 3 6 2 2 2 2 2" xfId="31288"/>
    <cellStyle name="Note 3 6 2 2 2 2 3" xfId="45740"/>
    <cellStyle name="Note 3 6 2 2 2 3" xfId="16314"/>
    <cellStyle name="Note 3 6 2 2 2 3 2" xfId="33749"/>
    <cellStyle name="Note 3 6 2 2 2 3 3" xfId="48201"/>
    <cellStyle name="Note 3 6 2 2 2 4" xfId="21735"/>
    <cellStyle name="Note 3 6 2 2 2 5" xfId="36187"/>
    <cellStyle name="Note 3 6 2 2 3" xfId="6761"/>
    <cellStyle name="Note 3 6 2 2 3 2" xfId="24196"/>
    <cellStyle name="Note 3 6 2 2 3 3" xfId="38648"/>
    <cellStyle name="Note 3 6 2 2 4" xfId="9202"/>
    <cellStyle name="Note 3 6 2 2 4 2" xfId="26637"/>
    <cellStyle name="Note 3 6 2 2 4 3" xfId="41089"/>
    <cellStyle name="Note 3 6 2 2 5" xfId="11622"/>
    <cellStyle name="Note 3 6 2 2 5 2" xfId="29057"/>
    <cellStyle name="Note 3 6 2 2 5 3" xfId="43509"/>
    <cellStyle name="Note 3 6 2 2 6" xfId="18629"/>
    <cellStyle name="Note 3 6 2 3" xfId="1789"/>
    <cellStyle name="Note 3 6 2 3 2" xfId="4300"/>
    <cellStyle name="Note 3 6 2 3 2 2" xfId="13854"/>
    <cellStyle name="Note 3 6 2 3 2 2 2" xfId="31289"/>
    <cellStyle name="Note 3 6 2 3 2 2 3" xfId="45741"/>
    <cellStyle name="Note 3 6 2 3 2 3" xfId="16315"/>
    <cellStyle name="Note 3 6 2 3 2 3 2" xfId="33750"/>
    <cellStyle name="Note 3 6 2 3 2 3 3" xfId="48202"/>
    <cellStyle name="Note 3 6 2 3 2 4" xfId="21736"/>
    <cellStyle name="Note 3 6 2 3 2 5" xfId="36188"/>
    <cellStyle name="Note 3 6 2 3 3" xfId="6762"/>
    <cellStyle name="Note 3 6 2 3 3 2" xfId="24197"/>
    <cellStyle name="Note 3 6 2 3 3 3" xfId="38649"/>
    <cellStyle name="Note 3 6 2 3 4" xfId="9203"/>
    <cellStyle name="Note 3 6 2 3 4 2" xfId="26638"/>
    <cellStyle name="Note 3 6 2 3 4 3" xfId="41090"/>
    <cellStyle name="Note 3 6 2 3 5" xfId="11623"/>
    <cellStyle name="Note 3 6 2 3 5 2" xfId="29058"/>
    <cellStyle name="Note 3 6 2 3 5 3" xfId="43510"/>
    <cellStyle name="Note 3 6 2 3 6" xfId="18630"/>
    <cellStyle name="Note 3 6 2 4" xfId="1790"/>
    <cellStyle name="Note 3 6 2 4 2" xfId="4301"/>
    <cellStyle name="Note 3 6 2 4 2 2" xfId="21737"/>
    <cellStyle name="Note 3 6 2 4 2 3" xfId="36189"/>
    <cellStyle name="Note 3 6 2 4 3" xfId="6763"/>
    <cellStyle name="Note 3 6 2 4 3 2" xfId="24198"/>
    <cellStyle name="Note 3 6 2 4 3 3" xfId="38650"/>
    <cellStyle name="Note 3 6 2 4 4" xfId="9204"/>
    <cellStyle name="Note 3 6 2 4 4 2" xfId="26639"/>
    <cellStyle name="Note 3 6 2 4 4 3" xfId="41091"/>
    <cellStyle name="Note 3 6 2 4 5" xfId="11624"/>
    <cellStyle name="Note 3 6 2 4 5 2" xfId="29059"/>
    <cellStyle name="Note 3 6 2 4 5 3" xfId="43511"/>
    <cellStyle name="Note 3 6 2 4 6" xfId="15227"/>
    <cellStyle name="Note 3 6 2 4 6 2" xfId="32662"/>
    <cellStyle name="Note 3 6 2 4 6 3" xfId="47114"/>
    <cellStyle name="Note 3 6 2 4 7" xfId="18631"/>
    <cellStyle name="Note 3 6 2 4 8" xfId="20389"/>
    <cellStyle name="Note 3 6 2 5" xfId="4298"/>
    <cellStyle name="Note 3 6 2 5 2" xfId="13852"/>
    <cellStyle name="Note 3 6 2 5 2 2" xfId="31287"/>
    <cellStyle name="Note 3 6 2 5 2 3" xfId="45739"/>
    <cellStyle name="Note 3 6 2 5 3" xfId="16313"/>
    <cellStyle name="Note 3 6 2 5 3 2" xfId="33748"/>
    <cellStyle name="Note 3 6 2 5 3 3" xfId="48200"/>
    <cellStyle name="Note 3 6 2 5 4" xfId="21734"/>
    <cellStyle name="Note 3 6 2 5 5" xfId="36186"/>
    <cellStyle name="Note 3 6 2 6" xfId="6760"/>
    <cellStyle name="Note 3 6 2 6 2" xfId="24195"/>
    <cellStyle name="Note 3 6 2 6 3" xfId="38647"/>
    <cellStyle name="Note 3 6 2 7" xfId="9201"/>
    <cellStyle name="Note 3 6 2 7 2" xfId="26636"/>
    <cellStyle name="Note 3 6 2 7 3" xfId="41088"/>
    <cellStyle name="Note 3 6 2 8" xfId="11621"/>
    <cellStyle name="Note 3 6 2 8 2" xfId="29056"/>
    <cellStyle name="Note 3 6 2 8 3" xfId="43508"/>
    <cellStyle name="Note 3 6 2 9" xfId="18628"/>
    <cellStyle name="Note 3 6 3" xfId="1791"/>
    <cellStyle name="Note 3 6 3 2" xfId="1792"/>
    <cellStyle name="Note 3 6 3 2 2" xfId="4303"/>
    <cellStyle name="Note 3 6 3 2 2 2" xfId="13856"/>
    <cellStyle name="Note 3 6 3 2 2 2 2" xfId="31291"/>
    <cellStyle name="Note 3 6 3 2 2 2 3" xfId="45743"/>
    <cellStyle name="Note 3 6 3 2 2 3" xfId="16317"/>
    <cellStyle name="Note 3 6 3 2 2 3 2" xfId="33752"/>
    <cellStyle name="Note 3 6 3 2 2 3 3" xfId="48204"/>
    <cellStyle name="Note 3 6 3 2 2 4" xfId="21739"/>
    <cellStyle name="Note 3 6 3 2 2 5" xfId="36191"/>
    <cellStyle name="Note 3 6 3 2 3" xfId="6765"/>
    <cellStyle name="Note 3 6 3 2 3 2" xfId="24200"/>
    <cellStyle name="Note 3 6 3 2 3 3" xfId="38652"/>
    <cellStyle name="Note 3 6 3 2 4" xfId="9206"/>
    <cellStyle name="Note 3 6 3 2 4 2" xfId="26641"/>
    <cellStyle name="Note 3 6 3 2 4 3" xfId="41093"/>
    <cellStyle name="Note 3 6 3 2 5" xfId="11626"/>
    <cellStyle name="Note 3 6 3 2 5 2" xfId="29061"/>
    <cellStyle name="Note 3 6 3 2 5 3" xfId="43513"/>
    <cellStyle name="Note 3 6 3 2 6" xfId="18633"/>
    <cellStyle name="Note 3 6 3 3" xfId="1793"/>
    <cellStyle name="Note 3 6 3 3 2" xfId="4304"/>
    <cellStyle name="Note 3 6 3 3 2 2" xfId="13857"/>
    <cellStyle name="Note 3 6 3 3 2 2 2" xfId="31292"/>
    <cellStyle name="Note 3 6 3 3 2 2 3" xfId="45744"/>
    <cellStyle name="Note 3 6 3 3 2 3" xfId="16318"/>
    <cellStyle name="Note 3 6 3 3 2 3 2" xfId="33753"/>
    <cellStyle name="Note 3 6 3 3 2 3 3" xfId="48205"/>
    <cellStyle name="Note 3 6 3 3 2 4" xfId="21740"/>
    <cellStyle name="Note 3 6 3 3 2 5" xfId="36192"/>
    <cellStyle name="Note 3 6 3 3 3" xfId="6766"/>
    <cellStyle name="Note 3 6 3 3 3 2" xfId="24201"/>
    <cellStyle name="Note 3 6 3 3 3 3" xfId="38653"/>
    <cellStyle name="Note 3 6 3 3 4" xfId="9207"/>
    <cellStyle name="Note 3 6 3 3 4 2" xfId="26642"/>
    <cellStyle name="Note 3 6 3 3 4 3" xfId="41094"/>
    <cellStyle name="Note 3 6 3 3 5" xfId="11627"/>
    <cellStyle name="Note 3 6 3 3 5 2" xfId="29062"/>
    <cellStyle name="Note 3 6 3 3 5 3" xfId="43514"/>
    <cellStyle name="Note 3 6 3 3 6" xfId="18634"/>
    <cellStyle name="Note 3 6 3 4" xfId="1794"/>
    <cellStyle name="Note 3 6 3 4 2" xfId="4305"/>
    <cellStyle name="Note 3 6 3 4 2 2" xfId="21741"/>
    <cellStyle name="Note 3 6 3 4 2 3" xfId="36193"/>
    <cellStyle name="Note 3 6 3 4 3" xfId="6767"/>
    <cellStyle name="Note 3 6 3 4 3 2" xfId="24202"/>
    <cellStyle name="Note 3 6 3 4 3 3" xfId="38654"/>
    <cellStyle name="Note 3 6 3 4 4" xfId="9208"/>
    <cellStyle name="Note 3 6 3 4 4 2" xfId="26643"/>
    <cellStyle name="Note 3 6 3 4 4 3" xfId="41095"/>
    <cellStyle name="Note 3 6 3 4 5" xfId="11628"/>
    <cellStyle name="Note 3 6 3 4 5 2" xfId="29063"/>
    <cellStyle name="Note 3 6 3 4 5 3" xfId="43515"/>
    <cellStyle name="Note 3 6 3 4 6" xfId="15228"/>
    <cellStyle name="Note 3 6 3 4 6 2" xfId="32663"/>
    <cellStyle name="Note 3 6 3 4 6 3" xfId="47115"/>
    <cellStyle name="Note 3 6 3 4 7" xfId="18635"/>
    <cellStyle name="Note 3 6 3 4 8" xfId="20390"/>
    <cellStyle name="Note 3 6 3 5" xfId="4302"/>
    <cellStyle name="Note 3 6 3 5 2" xfId="13855"/>
    <cellStyle name="Note 3 6 3 5 2 2" xfId="31290"/>
    <cellStyle name="Note 3 6 3 5 2 3" xfId="45742"/>
    <cellStyle name="Note 3 6 3 5 3" xfId="16316"/>
    <cellStyle name="Note 3 6 3 5 3 2" xfId="33751"/>
    <cellStyle name="Note 3 6 3 5 3 3" xfId="48203"/>
    <cellStyle name="Note 3 6 3 5 4" xfId="21738"/>
    <cellStyle name="Note 3 6 3 5 5" xfId="36190"/>
    <cellStyle name="Note 3 6 3 6" xfId="6764"/>
    <cellStyle name="Note 3 6 3 6 2" xfId="24199"/>
    <cellStyle name="Note 3 6 3 6 3" xfId="38651"/>
    <cellStyle name="Note 3 6 3 7" xfId="9205"/>
    <cellStyle name="Note 3 6 3 7 2" xfId="26640"/>
    <cellStyle name="Note 3 6 3 7 3" xfId="41092"/>
    <cellStyle name="Note 3 6 3 8" xfId="11625"/>
    <cellStyle name="Note 3 6 3 8 2" xfId="29060"/>
    <cellStyle name="Note 3 6 3 8 3" xfId="43512"/>
    <cellStyle name="Note 3 6 3 9" xfId="18632"/>
    <cellStyle name="Note 3 6 4" xfId="1795"/>
    <cellStyle name="Note 3 6 4 2" xfId="1796"/>
    <cellStyle name="Note 3 6 4 2 2" xfId="4307"/>
    <cellStyle name="Note 3 6 4 2 2 2" xfId="13859"/>
    <cellStyle name="Note 3 6 4 2 2 2 2" xfId="31294"/>
    <cellStyle name="Note 3 6 4 2 2 2 3" xfId="45746"/>
    <cellStyle name="Note 3 6 4 2 2 3" xfId="16320"/>
    <cellStyle name="Note 3 6 4 2 2 3 2" xfId="33755"/>
    <cellStyle name="Note 3 6 4 2 2 3 3" xfId="48207"/>
    <cellStyle name="Note 3 6 4 2 2 4" xfId="21743"/>
    <cellStyle name="Note 3 6 4 2 2 5" xfId="36195"/>
    <cellStyle name="Note 3 6 4 2 3" xfId="6769"/>
    <cellStyle name="Note 3 6 4 2 3 2" xfId="24204"/>
    <cellStyle name="Note 3 6 4 2 3 3" xfId="38656"/>
    <cellStyle name="Note 3 6 4 2 4" xfId="9210"/>
    <cellStyle name="Note 3 6 4 2 4 2" xfId="26645"/>
    <cellStyle name="Note 3 6 4 2 4 3" xfId="41097"/>
    <cellStyle name="Note 3 6 4 2 5" xfId="11630"/>
    <cellStyle name="Note 3 6 4 2 5 2" xfId="29065"/>
    <cellStyle name="Note 3 6 4 2 5 3" xfId="43517"/>
    <cellStyle name="Note 3 6 4 2 6" xfId="18637"/>
    <cellStyle name="Note 3 6 4 3" xfId="1797"/>
    <cellStyle name="Note 3 6 4 3 2" xfId="4308"/>
    <cellStyle name="Note 3 6 4 3 2 2" xfId="13860"/>
    <cellStyle name="Note 3 6 4 3 2 2 2" xfId="31295"/>
    <cellStyle name="Note 3 6 4 3 2 2 3" xfId="45747"/>
    <cellStyle name="Note 3 6 4 3 2 3" xfId="16321"/>
    <cellStyle name="Note 3 6 4 3 2 3 2" xfId="33756"/>
    <cellStyle name="Note 3 6 4 3 2 3 3" xfId="48208"/>
    <cellStyle name="Note 3 6 4 3 2 4" xfId="21744"/>
    <cellStyle name="Note 3 6 4 3 2 5" xfId="36196"/>
    <cellStyle name="Note 3 6 4 3 3" xfId="6770"/>
    <cellStyle name="Note 3 6 4 3 3 2" xfId="24205"/>
    <cellStyle name="Note 3 6 4 3 3 3" xfId="38657"/>
    <cellStyle name="Note 3 6 4 3 4" xfId="9211"/>
    <cellStyle name="Note 3 6 4 3 4 2" xfId="26646"/>
    <cellStyle name="Note 3 6 4 3 4 3" xfId="41098"/>
    <cellStyle name="Note 3 6 4 3 5" xfId="11631"/>
    <cellStyle name="Note 3 6 4 3 5 2" xfId="29066"/>
    <cellStyle name="Note 3 6 4 3 5 3" xfId="43518"/>
    <cellStyle name="Note 3 6 4 3 6" xfId="18638"/>
    <cellStyle name="Note 3 6 4 4" xfId="1798"/>
    <cellStyle name="Note 3 6 4 4 2" xfId="4309"/>
    <cellStyle name="Note 3 6 4 4 2 2" xfId="21745"/>
    <cellStyle name="Note 3 6 4 4 2 3" xfId="36197"/>
    <cellStyle name="Note 3 6 4 4 3" xfId="6771"/>
    <cellStyle name="Note 3 6 4 4 3 2" xfId="24206"/>
    <cellStyle name="Note 3 6 4 4 3 3" xfId="38658"/>
    <cellStyle name="Note 3 6 4 4 4" xfId="9212"/>
    <cellStyle name="Note 3 6 4 4 4 2" xfId="26647"/>
    <cellStyle name="Note 3 6 4 4 4 3" xfId="41099"/>
    <cellStyle name="Note 3 6 4 4 5" xfId="11632"/>
    <cellStyle name="Note 3 6 4 4 5 2" xfId="29067"/>
    <cellStyle name="Note 3 6 4 4 5 3" xfId="43519"/>
    <cellStyle name="Note 3 6 4 4 6" xfId="15229"/>
    <cellStyle name="Note 3 6 4 4 6 2" xfId="32664"/>
    <cellStyle name="Note 3 6 4 4 6 3" xfId="47116"/>
    <cellStyle name="Note 3 6 4 4 7" xfId="18639"/>
    <cellStyle name="Note 3 6 4 4 8" xfId="20391"/>
    <cellStyle name="Note 3 6 4 5" xfId="4306"/>
    <cellStyle name="Note 3 6 4 5 2" xfId="13858"/>
    <cellStyle name="Note 3 6 4 5 2 2" xfId="31293"/>
    <cellStyle name="Note 3 6 4 5 2 3" xfId="45745"/>
    <cellStyle name="Note 3 6 4 5 3" xfId="16319"/>
    <cellStyle name="Note 3 6 4 5 3 2" xfId="33754"/>
    <cellStyle name="Note 3 6 4 5 3 3" xfId="48206"/>
    <cellStyle name="Note 3 6 4 5 4" xfId="21742"/>
    <cellStyle name="Note 3 6 4 5 5" xfId="36194"/>
    <cellStyle name="Note 3 6 4 6" xfId="6768"/>
    <cellStyle name="Note 3 6 4 6 2" xfId="24203"/>
    <cellStyle name="Note 3 6 4 6 3" xfId="38655"/>
    <cellStyle name="Note 3 6 4 7" xfId="9209"/>
    <cellStyle name="Note 3 6 4 7 2" xfId="26644"/>
    <cellStyle name="Note 3 6 4 7 3" xfId="41096"/>
    <cellStyle name="Note 3 6 4 8" xfId="11629"/>
    <cellStyle name="Note 3 6 4 8 2" xfId="29064"/>
    <cellStyle name="Note 3 6 4 8 3" xfId="43516"/>
    <cellStyle name="Note 3 6 4 9" xfId="18636"/>
    <cellStyle name="Note 3 6 5" xfId="1799"/>
    <cellStyle name="Note 3 6 5 2" xfId="1800"/>
    <cellStyle name="Note 3 6 5 2 2" xfId="4311"/>
    <cellStyle name="Note 3 6 5 2 2 2" xfId="13862"/>
    <cellStyle name="Note 3 6 5 2 2 2 2" xfId="31297"/>
    <cellStyle name="Note 3 6 5 2 2 2 3" xfId="45749"/>
    <cellStyle name="Note 3 6 5 2 2 3" xfId="16323"/>
    <cellStyle name="Note 3 6 5 2 2 3 2" xfId="33758"/>
    <cellStyle name="Note 3 6 5 2 2 3 3" xfId="48210"/>
    <cellStyle name="Note 3 6 5 2 2 4" xfId="21747"/>
    <cellStyle name="Note 3 6 5 2 2 5" xfId="36199"/>
    <cellStyle name="Note 3 6 5 2 3" xfId="6773"/>
    <cellStyle name="Note 3 6 5 2 3 2" xfId="24208"/>
    <cellStyle name="Note 3 6 5 2 3 3" xfId="38660"/>
    <cellStyle name="Note 3 6 5 2 4" xfId="9214"/>
    <cellStyle name="Note 3 6 5 2 4 2" xfId="26649"/>
    <cellStyle name="Note 3 6 5 2 4 3" xfId="41101"/>
    <cellStyle name="Note 3 6 5 2 5" xfId="11634"/>
    <cellStyle name="Note 3 6 5 2 5 2" xfId="29069"/>
    <cellStyle name="Note 3 6 5 2 5 3" xfId="43521"/>
    <cellStyle name="Note 3 6 5 2 6" xfId="18641"/>
    <cellStyle name="Note 3 6 5 3" xfId="1801"/>
    <cellStyle name="Note 3 6 5 3 2" xfId="4312"/>
    <cellStyle name="Note 3 6 5 3 2 2" xfId="13863"/>
    <cellStyle name="Note 3 6 5 3 2 2 2" xfId="31298"/>
    <cellStyle name="Note 3 6 5 3 2 2 3" xfId="45750"/>
    <cellStyle name="Note 3 6 5 3 2 3" xfId="16324"/>
    <cellStyle name="Note 3 6 5 3 2 3 2" xfId="33759"/>
    <cellStyle name="Note 3 6 5 3 2 3 3" xfId="48211"/>
    <cellStyle name="Note 3 6 5 3 2 4" xfId="21748"/>
    <cellStyle name="Note 3 6 5 3 2 5" xfId="36200"/>
    <cellStyle name="Note 3 6 5 3 3" xfId="6774"/>
    <cellStyle name="Note 3 6 5 3 3 2" xfId="24209"/>
    <cellStyle name="Note 3 6 5 3 3 3" xfId="38661"/>
    <cellStyle name="Note 3 6 5 3 4" xfId="9215"/>
    <cellStyle name="Note 3 6 5 3 4 2" xfId="26650"/>
    <cellStyle name="Note 3 6 5 3 4 3" xfId="41102"/>
    <cellStyle name="Note 3 6 5 3 5" xfId="11635"/>
    <cellStyle name="Note 3 6 5 3 5 2" xfId="29070"/>
    <cellStyle name="Note 3 6 5 3 5 3" xfId="43522"/>
    <cellStyle name="Note 3 6 5 3 6" xfId="18642"/>
    <cellStyle name="Note 3 6 5 4" xfId="1802"/>
    <cellStyle name="Note 3 6 5 4 2" xfId="4313"/>
    <cellStyle name="Note 3 6 5 4 2 2" xfId="21749"/>
    <cellStyle name="Note 3 6 5 4 2 3" xfId="36201"/>
    <cellStyle name="Note 3 6 5 4 3" xfId="6775"/>
    <cellStyle name="Note 3 6 5 4 3 2" xfId="24210"/>
    <cellStyle name="Note 3 6 5 4 3 3" xfId="38662"/>
    <cellStyle name="Note 3 6 5 4 4" xfId="9216"/>
    <cellStyle name="Note 3 6 5 4 4 2" xfId="26651"/>
    <cellStyle name="Note 3 6 5 4 4 3" xfId="41103"/>
    <cellStyle name="Note 3 6 5 4 5" xfId="11636"/>
    <cellStyle name="Note 3 6 5 4 5 2" xfId="29071"/>
    <cellStyle name="Note 3 6 5 4 5 3" xfId="43523"/>
    <cellStyle name="Note 3 6 5 4 6" xfId="15230"/>
    <cellStyle name="Note 3 6 5 4 6 2" xfId="32665"/>
    <cellStyle name="Note 3 6 5 4 6 3" xfId="47117"/>
    <cellStyle name="Note 3 6 5 4 7" xfId="18643"/>
    <cellStyle name="Note 3 6 5 4 8" xfId="20392"/>
    <cellStyle name="Note 3 6 5 5" xfId="4310"/>
    <cellStyle name="Note 3 6 5 5 2" xfId="13861"/>
    <cellStyle name="Note 3 6 5 5 2 2" xfId="31296"/>
    <cellStyle name="Note 3 6 5 5 2 3" xfId="45748"/>
    <cellStyle name="Note 3 6 5 5 3" xfId="16322"/>
    <cellStyle name="Note 3 6 5 5 3 2" xfId="33757"/>
    <cellStyle name="Note 3 6 5 5 3 3" xfId="48209"/>
    <cellStyle name="Note 3 6 5 5 4" xfId="21746"/>
    <cellStyle name="Note 3 6 5 5 5" xfId="36198"/>
    <cellStyle name="Note 3 6 5 6" xfId="6772"/>
    <cellStyle name="Note 3 6 5 6 2" xfId="24207"/>
    <cellStyle name="Note 3 6 5 6 3" xfId="38659"/>
    <cellStyle name="Note 3 6 5 7" xfId="9213"/>
    <cellStyle name="Note 3 6 5 7 2" xfId="26648"/>
    <cellStyle name="Note 3 6 5 7 3" xfId="41100"/>
    <cellStyle name="Note 3 6 5 8" xfId="11633"/>
    <cellStyle name="Note 3 6 5 8 2" xfId="29068"/>
    <cellStyle name="Note 3 6 5 8 3" xfId="43520"/>
    <cellStyle name="Note 3 6 5 9" xfId="18640"/>
    <cellStyle name="Note 3 6 6" xfId="1803"/>
    <cellStyle name="Note 3 6 6 2" xfId="4314"/>
    <cellStyle name="Note 3 6 6 2 2" xfId="13864"/>
    <cellStyle name="Note 3 6 6 2 2 2" xfId="31299"/>
    <cellStyle name="Note 3 6 6 2 2 3" xfId="45751"/>
    <cellStyle name="Note 3 6 6 2 3" xfId="16325"/>
    <cellStyle name="Note 3 6 6 2 3 2" xfId="33760"/>
    <cellStyle name="Note 3 6 6 2 3 3" xfId="48212"/>
    <cellStyle name="Note 3 6 6 2 4" xfId="21750"/>
    <cellStyle name="Note 3 6 6 2 5" xfId="36202"/>
    <cellStyle name="Note 3 6 6 3" xfId="6776"/>
    <cellStyle name="Note 3 6 6 3 2" xfId="24211"/>
    <cellStyle name="Note 3 6 6 3 3" xfId="38663"/>
    <cellStyle name="Note 3 6 6 4" xfId="9217"/>
    <cellStyle name="Note 3 6 6 4 2" xfId="26652"/>
    <cellStyle name="Note 3 6 6 4 3" xfId="41104"/>
    <cellStyle name="Note 3 6 6 5" xfId="11637"/>
    <cellStyle name="Note 3 6 6 5 2" xfId="29072"/>
    <cellStyle name="Note 3 6 6 5 3" xfId="43524"/>
    <cellStyle name="Note 3 6 6 6" xfId="18644"/>
    <cellStyle name="Note 3 6 7" xfId="1804"/>
    <cellStyle name="Note 3 6 7 2" xfId="4315"/>
    <cellStyle name="Note 3 6 7 2 2" xfId="13865"/>
    <cellStyle name="Note 3 6 7 2 2 2" xfId="31300"/>
    <cellStyle name="Note 3 6 7 2 2 3" xfId="45752"/>
    <cellStyle name="Note 3 6 7 2 3" xfId="16326"/>
    <cellStyle name="Note 3 6 7 2 3 2" xfId="33761"/>
    <cellStyle name="Note 3 6 7 2 3 3" xfId="48213"/>
    <cellStyle name="Note 3 6 7 2 4" xfId="21751"/>
    <cellStyle name="Note 3 6 7 2 5" xfId="36203"/>
    <cellStyle name="Note 3 6 7 3" xfId="6777"/>
    <cellStyle name="Note 3 6 7 3 2" xfId="24212"/>
    <cellStyle name="Note 3 6 7 3 3" xfId="38664"/>
    <cellStyle name="Note 3 6 7 4" xfId="9218"/>
    <cellStyle name="Note 3 6 7 4 2" xfId="26653"/>
    <cellStyle name="Note 3 6 7 4 3" xfId="41105"/>
    <cellStyle name="Note 3 6 7 5" xfId="11638"/>
    <cellStyle name="Note 3 6 7 5 2" xfId="29073"/>
    <cellStyle name="Note 3 6 7 5 3" xfId="43525"/>
    <cellStyle name="Note 3 6 7 6" xfId="18645"/>
    <cellStyle name="Note 3 6 8" xfId="1805"/>
    <cellStyle name="Note 3 6 8 2" xfId="4316"/>
    <cellStyle name="Note 3 6 8 2 2" xfId="21752"/>
    <cellStyle name="Note 3 6 8 2 3" xfId="36204"/>
    <cellStyle name="Note 3 6 8 3" xfId="6778"/>
    <cellStyle name="Note 3 6 8 3 2" xfId="24213"/>
    <cellStyle name="Note 3 6 8 3 3" xfId="38665"/>
    <cellStyle name="Note 3 6 8 4" xfId="9219"/>
    <cellStyle name="Note 3 6 8 4 2" xfId="26654"/>
    <cellStyle name="Note 3 6 8 4 3" xfId="41106"/>
    <cellStyle name="Note 3 6 8 5" xfId="11639"/>
    <cellStyle name="Note 3 6 8 5 2" xfId="29074"/>
    <cellStyle name="Note 3 6 8 5 3" xfId="43526"/>
    <cellStyle name="Note 3 6 8 6" xfId="15231"/>
    <cellStyle name="Note 3 6 8 6 2" xfId="32666"/>
    <cellStyle name="Note 3 6 8 6 3" xfId="47118"/>
    <cellStyle name="Note 3 6 8 7" xfId="18646"/>
    <cellStyle name="Note 3 6 8 8" xfId="20393"/>
    <cellStyle name="Note 3 6 9" xfId="4297"/>
    <cellStyle name="Note 3 6 9 2" xfId="13851"/>
    <cellStyle name="Note 3 6 9 2 2" xfId="31286"/>
    <cellStyle name="Note 3 6 9 2 3" xfId="45738"/>
    <cellStyle name="Note 3 6 9 3" xfId="16312"/>
    <cellStyle name="Note 3 6 9 3 2" xfId="33747"/>
    <cellStyle name="Note 3 6 9 3 3" xfId="48199"/>
    <cellStyle name="Note 3 6 9 4" xfId="21733"/>
    <cellStyle name="Note 3 6 9 5" xfId="36185"/>
    <cellStyle name="Note 3 7" xfId="1806"/>
    <cellStyle name="Note 3 7 10" xfId="6779"/>
    <cellStyle name="Note 3 7 10 2" xfId="24214"/>
    <cellStyle name="Note 3 7 10 3" xfId="38666"/>
    <cellStyle name="Note 3 7 11" xfId="9220"/>
    <cellStyle name="Note 3 7 11 2" xfId="26655"/>
    <cellStyle name="Note 3 7 11 3" xfId="41107"/>
    <cellStyle name="Note 3 7 12" xfId="11640"/>
    <cellStyle name="Note 3 7 12 2" xfId="29075"/>
    <cellStyle name="Note 3 7 12 3" xfId="43527"/>
    <cellStyle name="Note 3 7 13" xfId="18647"/>
    <cellStyle name="Note 3 7 2" xfId="1807"/>
    <cellStyle name="Note 3 7 2 2" xfId="1808"/>
    <cellStyle name="Note 3 7 2 2 2" xfId="4319"/>
    <cellStyle name="Note 3 7 2 2 2 2" xfId="13868"/>
    <cellStyle name="Note 3 7 2 2 2 2 2" xfId="31303"/>
    <cellStyle name="Note 3 7 2 2 2 2 3" xfId="45755"/>
    <cellStyle name="Note 3 7 2 2 2 3" xfId="16329"/>
    <cellStyle name="Note 3 7 2 2 2 3 2" xfId="33764"/>
    <cellStyle name="Note 3 7 2 2 2 3 3" xfId="48216"/>
    <cellStyle name="Note 3 7 2 2 2 4" xfId="21755"/>
    <cellStyle name="Note 3 7 2 2 2 5" xfId="36207"/>
    <cellStyle name="Note 3 7 2 2 3" xfId="6781"/>
    <cellStyle name="Note 3 7 2 2 3 2" xfId="24216"/>
    <cellStyle name="Note 3 7 2 2 3 3" xfId="38668"/>
    <cellStyle name="Note 3 7 2 2 4" xfId="9222"/>
    <cellStyle name="Note 3 7 2 2 4 2" xfId="26657"/>
    <cellStyle name="Note 3 7 2 2 4 3" xfId="41109"/>
    <cellStyle name="Note 3 7 2 2 5" xfId="11642"/>
    <cellStyle name="Note 3 7 2 2 5 2" xfId="29077"/>
    <cellStyle name="Note 3 7 2 2 5 3" xfId="43529"/>
    <cellStyle name="Note 3 7 2 2 6" xfId="18649"/>
    <cellStyle name="Note 3 7 2 3" xfId="1809"/>
    <cellStyle name="Note 3 7 2 3 2" xfId="4320"/>
    <cellStyle name="Note 3 7 2 3 2 2" xfId="13869"/>
    <cellStyle name="Note 3 7 2 3 2 2 2" xfId="31304"/>
    <cellStyle name="Note 3 7 2 3 2 2 3" xfId="45756"/>
    <cellStyle name="Note 3 7 2 3 2 3" xfId="16330"/>
    <cellStyle name="Note 3 7 2 3 2 3 2" xfId="33765"/>
    <cellStyle name="Note 3 7 2 3 2 3 3" xfId="48217"/>
    <cellStyle name="Note 3 7 2 3 2 4" xfId="21756"/>
    <cellStyle name="Note 3 7 2 3 2 5" xfId="36208"/>
    <cellStyle name="Note 3 7 2 3 3" xfId="6782"/>
    <cellStyle name="Note 3 7 2 3 3 2" xfId="24217"/>
    <cellStyle name="Note 3 7 2 3 3 3" xfId="38669"/>
    <cellStyle name="Note 3 7 2 3 4" xfId="9223"/>
    <cellStyle name="Note 3 7 2 3 4 2" xfId="26658"/>
    <cellStyle name="Note 3 7 2 3 4 3" xfId="41110"/>
    <cellStyle name="Note 3 7 2 3 5" xfId="11643"/>
    <cellStyle name="Note 3 7 2 3 5 2" xfId="29078"/>
    <cellStyle name="Note 3 7 2 3 5 3" xfId="43530"/>
    <cellStyle name="Note 3 7 2 3 6" xfId="18650"/>
    <cellStyle name="Note 3 7 2 4" xfId="1810"/>
    <cellStyle name="Note 3 7 2 4 2" xfId="4321"/>
    <cellStyle name="Note 3 7 2 4 2 2" xfId="21757"/>
    <cellStyle name="Note 3 7 2 4 2 3" xfId="36209"/>
    <cellStyle name="Note 3 7 2 4 3" xfId="6783"/>
    <cellStyle name="Note 3 7 2 4 3 2" xfId="24218"/>
    <cellStyle name="Note 3 7 2 4 3 3" xfId="38670"/>
    <cellStyle name="Note 3 7 2 4 4" xfId="9224"/>
    <cellStyle name="Note 3 7 2 4 4 2" xfId="26659"/>
    <cellStyle name="Note 3 7 2 4 4 3" xfId="41111"/>
    <cellStyle name="Note 3 7 2 4 5" xfId="11644"/>
    <cellStyle name="Note 3 7 2 4 5 2" xfId="29079"/>
    <cellStyle name="Note 3 7 2 4 5 3" xfId="43531"/>
    <cellStyle name="Note 3 7 2 4 6" xfId="15232"/>
    <cellStyle name="Note 3 7 2 4 6 2" xfId="32667"/>
    <cellStyle name="Note 3 7 2 4 6 3" xfId="47119"/>
    <cellStyle name="Note 3 7 2 4 7" xfId="18651"/>
    <cellStyle name="Note 3 7 2 4 8" xfId="20394"/>
    <cellStyle name="Note 3 7 2 5" xfId="4318"/>
    <cellStyle name="Note 3 7 2 5 2" xfId="13867"/>
    <cellStyle name="Note 3 7 2 5 2 2" xfId="31302"/>
    <cellStyle name="Note 3 7 2 5 2 3" xfId="45754"/>
    <cellStyle name="Note 3 7 2 5 3" xfId="16328"/>
    <cellStyle name="Note 3 7 2 5 3 2" xfId="33763"/>
    <cellStyle name="Note 3 7 2 5 3 3" xfId="48215"/>
    <cellStyle name="Note 3 7 2 5 4" xfId="21754"/>
    <cellStyle name="Note 3 7 2 5 5" xfId="36206"/>
    <cellStyle name="Note 3 7 2 6" xfId="6780"/>
    <cellStyle name="Note 3 7 2 6 2" xfId="24215"/>
    <cellStyle name="Note 3 7 2 6 3" xfId="38667"/>
    <cellStyle name="Note 3 7 2 7" xfId="9221"/>
    <cellStyle name="Note 3 7 2 7 2" xfId="26656"/>
    <cellStyle name="Note 3 7 2 7 3" xfId="41108"/>
    <cellStyle name="Note 3 7 2 8" xfId="11641"/>
    <cellStyle name="Note 3 7 2 8 2" xfId="29076"/>
    <cellStyle name="Note 3 7 2 8 3" xfId="43528"/>
    <cellStyle name="Note 3 7 2 9" xfId="18648"/>
    <cellStyle name="Note 3 7 3" xfId="1811"/>
    <cellStyle name="Note 3 7 3 2" xfId="1812"/>
    <cellStyle name="Note 3 7 3 2 2" xfId="4323"/>
    <cellStyle name="Note 3 7 3 2 2 2" xfId="13871"/>
    <cellStyle name="Note 3 7 3 2 2 2 2" xfId="31306"/>
    <cellStyle name="Note 3 7 3 2 2 2 3" xfId="45758"/>
    <cellStyle name="Note 3 7 3 2 2 3" xfId="16332"/>
    <cellStyle name="Note 3 7 3 2 2 3 2" xfId="33767"/>
    <cellStyle name="Note 3 7 3 2 2 3 3" xfId="48219"/>
    <cellStyle name="Note 3 7 3 2 2 4" xfId="21759"/>
    <cellStyle name="Note 3 7 3 2 2 5" xfId="36211"/>
    <cellStyle name="Note 3 7 3 2 3" xfId="6785"/>
    <cellStyle name="Note 3 7 3 2 3 2" xfId="24220"/>
    <cellStyle name="Note 3 7 3 2 3 3" xfId="38672"/>
    <cellStyle name="Note 3 7 3 2 4" xfId="9226"/>
    <cellStyle name="Note 3 7 3 2 4 2" xfId="26661"/>
    <cellStyle name="Note 3 7 3 2 4 3" xfId="41113"/>
    <cellStyle name="Note 3 7 3 2 5" xfId="11646"/>
    <cellStyle name="Note 3 7 3 2 5 2" xfId="29081"/>
    <cellStyle name="Note 3 7 3 2 5 3" xfId="43533"/>
    <cellStyle name="Note 3 7 3 2 6" xfId="18653"/>
    <cellStyle name="Note 3 7 3 3" xfId="1813"/>
    <cellStyle name="Note 3 7 3 3 2" xfId="4324"/>
    <cellStyle name="Note 3 7 3 3 2 2" xfId="13872"/>
    <cellStyle name="Note 3 7 3 3 2 2 2" xfId="31307"/>
    <cellStyle name="Note 3 7 3 3 2 2 3" xfId="45759"/>
    <cellStyle name="Note 3 7 3 3 2 3" xfId="16333"/>
    <cellStyle name="Note 3 7 3 3 2 3 2" xfId="33768"/>
    <cellStyle name="Note 3 7 3 3 2 3 3" xfId="48220"/>
    <cellStyle name="Note 3 7 3 3 2 4" xfId="21760"/>
    <cellStyle name="Note 3 7 3 3 2 5" xfId="36212"/>
    <cellStyle name="Note 3 7 3 3 3" xfId="6786"/>
    <cellStyle name="Note 3 7 3 3 3 2" xfId="24221"/>
    <cellStyle name="Note 3 7 3 3 3 3" xfId="38673"/>
    <cellStyle name="Note 3 7 3 3 4" xfId="9227"/>
    <cellStyle name="Note 3 7 3 3 4 2" xfId="26662"/>
    <cellStyle name="Note 3 7 3 3 4 3" xfId="41114"/>
    <cellStyle name="Note 3 7 3 3 5" xfId="11647"/>
    <cellStyle name="Note 3 7 3 3 5 2" xfId="29082"/>
    <cellStyle name="Note 3 7 3 3 5 3" xfId="43534"/>
    <cellStyle name="Note 3 7 3 3 6" xfId="18654"/>
    <cellStyle name="Note 3 7 3 4" xfId="1814"/>
    <cellStyle name="Note 3 7 3 4 2" xfId="4325"/>
    <cellStyle name="Note 3 7 3 4 2 2" xfId="21761"/>
    <cellStyle name="Note 3 7 3 4 2 3" xfId="36213"/>
    <cellStyle name="Note 3 7 3 4 3" xfId="6787"/>
    <cellStyle name="Note 3 7 3 4 3 2" xfId="24222"/>
    <cellStyle name="Note 3 7 3 4 3 3" xfId="38674"/>
    <cellStyle name="Note 3 7 3 4 4" xfId="9228"/>
    <cellStyle name="Note 3 7 3 4 4 2" xfId="26663"/>
    <cellStyle name="Note 3 7 3 4 4 3" xfId="41115"/>
    <cellStyle name="Note 3 7 3 4 5" xfId="11648"/>
    <cellStyle name="Note 3 7 3 4 5 2" xfId="29083"/>
    <cellStyle name="Note 3 7 3 4 5 3" xfId="43535"/>
    <cellStyle name="Note 3 7 3 4 6" xfId="15233"/>
    <cellStyle name="Note 3 7 3 4 6 2" xfId="32668"/>
    <cellStyle name="Note 3 7 3 4 6 3" xfId="47120"/>
    <cellStyle name="Note 3 7 3 4 7" xfId="18655"/>
    <cellStyle name="Note 3 7 3 4 8" xfId="20395"/>
    <cellStyle name="Note 3 7 3 5" xfId="4322"/>
    <cellStyle name="Note 3 7 3 5 2" xfId="13870"/>
    <cellStyle name="Note 3 7 3 5 2 2" xfId="31305"/>
    <cellStyle name="Note 3 7 3 5 2 3" xfId="45757"/>
    <cellStyle name="Note 3 7 3 5 3" xfId="16331"/>
    <cellStyle name="Note 3 7 3 5 3 2" xfId="33766"/>
    <cellStyle name="Note 3 7 3 5 3 3" xfId="48218"/>
    <cellStyle name="Note 3 7 3 5 4" xfId="21758"/>
    <cellStyle name="Note 3 7 3 5 5" xfId="36210"/>
    <cellStyle name="Note 3 7 3 6" xfId="6784"/>
    <cellStyle name="Note 3 7 3 6 2" xfId="24219"/>
    <cellStyle name="Note 3 7 3 6 3" xfId="38671"/>
    <cellStyle name="Note 3 7 3 7" xfId="9225"/>
    <cellStyle name="Note 3 7 3 7 2" xfId="26660"/>
    <cellStyle name="Note 3 7 3 7 3" xfId="41112"/>
    <cellStyle name="Note 3 7 3 8" xfId="11645"/>
    <cellStyle name="Note 3 7 3 8 2" xfId="29080"/>
    <cellStyle name="Note 3 7 3 8 3" xfId="43532"/>
    <cellStyle name="Note 3 7 3 9" xfId="18652"/>
    <cellStyle name="Note 3 7 4" xfId="1815"/>
    <cellStyle name="Note 3 7 4 2" xfId="1816"/>
    <cellStyle name="Note 3 7 4 2 2" xfId="4327"/>
    <cellStyle name="Note 3 7 4 2 2 2" xfId="13874"/>
    <cellStyle name="Note 3 7 4 2 2 2 2" xfId="31309"/>
    <cellStyle name="Note 3 7 4 2 2 2 3" xfId="45761"/>
    <cellStyle name="Note 3 7 4 2 2 3" xfId="16335"/>
    <cellStyle name="Note 3 7 4 2 2 3 2" xfId="33770"/>
    <cellStyle name="Note 3 7 4 2 2 3 3" xfId="48222"/>
    <cellStyle name="Note 3 7 4 2 2 4" xfId="21763"/>
    <cellStyle name="Note 3 7 4 2 2 5" xfId="36215"/>
    <cellStyle name="Note 3 7 4 2 3" xfId="6789"/>
    <cellStyle name="Note 3 7 4 2 3 2" xfId="24224"/>
    <cellStyle name="Note 3 7 4 2 3 3" xfId="38676"/>
    <cellStyle name="Note 3 7 4 2 4" xfId="9230"/>
    <cellStyle name="Note 3 7 4 2 4 2" xfId="26665"/>
    <cellStyle name="Note 3 7 4 2 4 3" xfId="41117"/>
    <cellStyle name="Note 3 7 4 2 5" xfId="11650"/>
    <cellStyle name="Note 3 7 4 2 5 2" xfId="29085"/>
    <cellStyle name="Note 3 7 4 2 5 3" xfId="43537"/>
    <cellStyle name="Note 3 7 4 2 6" xfId="18657"/>
    <cellStyle name="Note 3 7 4 3" xfId="1817"/>
    <cellStyle name="Note 3 7 4 3 2" xfId="4328"/>
    <cellStyle name="Note 3 7 4 3 2 2" xfId="13875"/>
    <cellStyle name="Note 3 7 4 3 2 2 2" xfId="31310"/>
    <cellStyle name="Note 3 7 4 3 2 2 3" xfId="45762"/>
    <cellStyle name="Note 3 7 4 3 2 3" xfId="16336"/>
    <cellStyle name="Note 3 7 4 3 2 3 2" xfId="33771"/>
    <cellStyle name="Note 3 7 4 3 2 3 3" xfId="48223"/>
    <cellStyle name="Note 3 7 4 3 2 4" xfId="21764"/>
    <cellStyle name="Note 3 7 4 3 2 5" xfId="36216"/>
    <cellStyle name="Note 3 7 4 3 3" xfId="6790"/>
    <cellStyle name="Note 3 7 4 3 3 2" xfId="24225"/>
    <cellStyle name="Note 3 7 4 3 3 3" xfId="38677"/>
    <cellStyle name="Note 3 7 4 3 4" xfId="9231"/>
    <cellStyle name="Note 3 7 4 3 4 2" xfId="26666"/>
    <cellStyle name="Note 3 7 4 3 4 3" xfId="41118"/>
    <cellStyle name="Note 3 7 4 3 5" xfId="11651"/>
    <cellStyle name="Note 3 7 4 3 5 2" xfId="29086"/>
    <cellStyle name="Note 3 7 4 3 5 3" xfId="43538"/>
    <cellStyle name="Note 3 7 4 3 6" xfId="18658"/>
    <cellStyle name="Note 3 7 4 4" xfId="1818"/>
    <cellStyle name="Note 3 7 4 4 2" xfId="4329"/>
    <cellStyle name="Note 3 7 4 4 2 2" xfId="21765"/>
    <cellStyle name="Note 3 7 4 4 2 3" xfId="36217"/>
    <cellStyle name="Note 3 7 4 4 3" xfId="6791"/>
    <cellStyle name="Note 3 7 4 4 3 2" xfId="24226"/>
    <cellStyle name="Note 3 7 4 4 3 3" xfId="38678"/>
    <cellStyle name="Note 3 7 4 4 4" xfId="9232"/>
    <cellStyle name="Note 3 7 4 4 4 2" xfId="26667"/>
    <cellStyle name="Note 3 7 4 4 4 3" xfId="41119"/>
    <cellStyle name="Note 3 7 4 4 5" xfId="11652"/>
    <cellStyle name="Note 3 7 4 4 5 2" xfId="29087"/>
    <cellStyle name="Note 3 7 4 4 5 3" xfId="43539"/>
    <cellStyle name="Note 3 7 4 4 6" xfId="15234"/>
    <cellStyle name="Note 3 7 4 4 6 2" xfId="32669"/>
    <cellStyle name="Note 3 7 4 4 6 3" xfId="47121"/>
    <cellStyle name="Note 3 7 4 4 7" xfId="18659"/>
    <cellStyle name="Note 3 7 4 4 8" xfId="20396"/>
    <cellStyle name="Note 3 7 4 5" xfId="4326"/>
    <cellStyle name="Note 3 7 4 5 2" xfId="13873"/>
    <cellStyle name="Note 3 7 4 5 2 2" xfId="31308"/>
    <cellStyle name="Note 3 7 4 5 2 3" xfId="45760"/>
    <cellStyle name="Note 3 7 4 5 3" xfId="16334"/>
    <cellStyle name="Note 3 7 4 5 3 2" xfId="33769"/>
    <cellStyle name="Note 3 7 4 5 3 3" xfId="48221"/>
    <cellStyle name="Note 3 7 4 5 4" xfId="21762"/>
    <cellStyle name="Note 3 7 4 5 5" xfId="36214"/>
    <cellStyle name="Note 3 7 4 6" xfId="6788"/>
    <cellStyle name="Note 3 7 4 6 2" xfId="24223"/>
    <cellStyle name="Note 3 7 4 6 3" xfId="38675"/>
    <cellStyle name="Note 3 7 4 7" xfId="9229"/>
    <cellStyle name="Note 3 7 4 7 2" xfId="26664"/>
    <cellStyle name="Note 3 7 4 7 3" xfId="41116"/>
    <cellStyle name="Note 3 7 4 8" xfId="11649"/>
    <cellStyle name="Note 3 7 4 8 2" xfId="29084"/>
    <cellStyle name="Note 3 7 4 8 3" xfId="43536"/>
    <cellStyle name="Note 3 7 4 9" xfId="18656"/>
    <cellStyle name="Note 3 7 5" xfId="1819"/>
    <cellStyle name="Note 3 7 5 2" xfId="1820"/>
    <cellStyle name="Note 3 7 5 2 2" xfId="4331"/>
    <cellStyle name="Note 3 7 5 2 2 2" xfId="13877"/>
    <cellStyle name="Note 3 7 5 2 2 2 2" xfId="31312"/>
    <cellStyle name="Note 3 7 5 2 2 2 3" xfId="45764"/>
    <cellStyle name="Note 3 7 5 2 2 3" xfId="16338"/>
    <cellStyle name="Note 3 7 5 2 2 3 2" xfId="33773"/>
    <cellStyle name="Note 3 7 5 2 2 3 3" xfId="48225"/>
    <cellStyle name="Note 3 7 5 2 2 4" xfId="21767"/>
    <cellStyle name="Note 3 7 5 2 2 5" xfId="36219"/>
    <cellStyle name="Note 3 7 5 2 3" xfId="6793"/>
    <cellStyle name="Note 3 7 5 2 3 2" xfId="24228"/>
    <cellStyle name="Note 3 7 5 2 3 3" xfId="38680"/>
    <cellStyle name="Note 3 7 5 2 4" xfId="9234"/>
    <cellStyle name="Note 3 7 5 2 4 2" xfId="26669"/>
    <cellStyle name="Note 3 7 5 2 4 3" xfId="41121"/>
    <cellStyle name="Note 3 7 5 2 5" xfId="11654"/>
    <cellStyle name="Note 3 7 5 2 5 2" xfId="29089"/>
    <cellStyle name="Note 3 7 5 2 5 3" xfId="43541"/>
    <cellStyle name="Note 3 7 5 2 6" xfId="18661"/>
    <cellStyle name="Note 3 7 5 3" xfId="1821"/>
    <cellStyle name="Note 3 7 5 3 2" xfId="4332"/>
    <cellStyle name="Note 3 7 5 3 2 2" xfId="13878"/>
    <cellStyle name="Note 3 7 5 3 2 2 2" xfId="31313"/>
    <cellStyle name="Note 3 7 5 3 2 2 3" xfId="45765"/>
    <cellStyle name="Note 3 7 5 3 2 3" xfId="16339"/>
    <cellStyle name="Note 3 7 5 3 2 3 2" xfId="33774"/>
    <cellStyle name="Note 3 7 5 3 2 3 3" xfId="48226"/>
    <cellStyle name="Note 3 7 5 3 2 4" xfId="21768"/>
    <cellStyle name="Note 3 7 5 3 2 5" xfId="36220"/>
    <cellStyle name="Note 3 7 5 3 3" xfId="6794"/>
    <cellStyle name="Note 3 7 5 3 3 2" xfId="24229"/>
    <cellStyle name="Note 3 7 5 3 3 3" xfId="38681"/>
    <cellStyle name="Note 3 7 5 3 4" xfId="9235"/>
    <cellStyle name="Note 3 7 5 3 4 2" xfId="26670"/>
    <cellStyle name="Note 3 7 5 3 4 3" xfId="41122"/>
    <cellStyle name="Note 3 7 5 3 5" xfId="11655"/>
    <cellStyle name="Note 3 7 5 3 5 2" xfId="29090"/>
    <cellStyle name="Note 3 7 5 3 5 3" xfId="43542"/>
    <cellStyle name="Note 3 7 5 3 6" xfId="18662"/>
    <cellStyle name="Note 3 7 5 4" xfId="1822"/>
    <cellStyle name="Note 3 7 5 4 2" xfId="4333"/>
    <cellStyle name="Note 3 7 5 4 2 2" xfId="21769"/>
    <cellStyle name="Note 3 7 5 4 2 3" xfId="36221"/>
    <cellStyle name="Note 3 7 5 4 3" xfId="6795"/>
    <cellStyle name="Note 3 7 5 4 3 2" xfId="24230"/>
    <cellStyle name="Note 3 7 5 4 3 3" xfId="38682"/>
    <cellStyle name="Note 3 7 5 4 4" xfId="9236"/>
    <cellStyle name="Note 3 7 5 4 4 2" xfId="26671"/>
    <cellStyle name="Note 3 7 5 4 4 3" xfId="41123"/>
    <cellStyle name="Note 3 7 5 4 5" xfId="11656"/>
    <cellStyle name="Note 3 7 5 4 5 2" xfId="29091"/>
    <cellStyle name="Note 3 7 5 4 5 3" xfId="43543"/>
    <cellStyle name="Note 3 7 5 4 6" xfId="15235"/>
    <cellStyle name="Note 3 7 5 4 6 2" xfId="32670"/>
    <cellStyle name="Note 3 7 5 4 6 3" xfId="47122"/>
    <cellStyle name="Note 3 7 5 4 7" xfId="18663"/>
    <cellStyle name="Note 3 7 5 4 8" xfId="20397"/>
    <cellStyle name="Note 3 7 5 5" xfId="4330"/>
    <cellStyle name="Note 3 7 5 5 2" xfId="13876"/>
    <cellStyle name="Note 3 7 5 5 2 2" xfId="31311"/>
    <cellStyle name="Note 3 7 5 5 2 3" xfId="45763"/>
    <cellStyle name="Note 3 7 5 5 3" xfId="16337"/>
    <cellStyle name="Note 3 7 5 5 3 2" xfId="33772"/>
    <cellStyle name="Note 3 7 5 5 3 3" xfId="48224"/>
    <cellStyle name="Note 3 7 5 5 4" xfId="21766"/>
    <cellStyle name="Note 3 7 5 5 5" xfId="36218"/>
    <cellStyle name="Note 3 7 5 6" xfId="6792"/>
    <cellStyle name="Note 3 7 5 6 2" xfId="24227"/>
    <cellStyle name="Note 3 7 5 6 3" xfId="38679"/>
    <cellStyle name="Note 3 7 5 7" xfId="9233"/>
    <cellStyle name="Note 3 7 5 7 2" xfId="26668"/>
    <cellStyle name="Note 3 7 5 7 3" xfId="41120"/>
    <cellStyle name="Note 3 7 5 8" xfId="11653"/>
    <cellStyle name="Note 3 7 5 8 2" xfId="29088"/>
    <cellStyle name="Note 3 7 5 8 3" xfId="43540"/>
    <cellStyle name="Note 3 7 5 9" xfId="18660"/>
    <cellStyle name="Note 3 7 6" xfId="1823"/>
    <cellStyle name="Note 3 7 6 2" xfId="4334"/>
    <cellStyle name="Note 3 7 6 2 2" xfId="13879"/>
    <cellStyle name="Note 3 7 6 2 2 2" xfId="31314"/>
    <cellStyle name="Note 3 7 6 2 2 3" xfId="45766"/>
    <cellStyle name="Note 3 7 6 2 3" xfId="16340"/>
    <cellStyle name="Note 3 7 6 2 3 2" xfId="33775"/>
    <cellStyle name="Note 3 7 6 2 3 3" xfId="48227"/>
    <cellStyle name="Note 3 7 6 2 4" xfId="21770"/>
    <cellStyle name="Note 3 7 6 2 5" xfId="36222"/>
    <cellStyle name="Note 3 7 6 3" xfId="6796"/>
    <cellStyle name="Note 3 7 6 3 2" xfId="24231"/>
    <cellStyle name="Note 3 7 6 3 3" xfId="38683"/>
    <cellStyle name="Note 3 7 6 4" xfId="9237"/>
    <cellStyle name="Note 3 7 6 4 2" xfId="26672"/>
    <cellStyle name="Note 3 7 6 4 3" xfId="41124"/>
    <cellStyle name="Note 3 7 6 5" xfId="11657"/>
    <cellStyle name="Note 3 7 6 5 2" xfId="29092"/>
    <cellStyle name="Note 3 7 6 5 3" xfId="43544"/>
    <cellStyle name="Note 3 7 6 6" xfId="18664"/>
    <cellStyle name="Note 3 7 7" xfId="1824"/>
    <cellStyle name="Note 3 7 7 2" xfId="4335"/>
    <cellStyle name="Note 3 7 7 2 2" xfId="13880"/>
    <cellStyle name="Note 3 7 7 2 2 2" xfId="31315"/>
    <cellStyle name="Note 3 7 7 2 2 3" xfId="45767"/>
    <cellStyle name="Note 3 7 7 2 3" xfId="16341"/>
    <cellStyle name="Note 3 7 7 2 3 2" xfId="33776"/>
    <cellStyle name="Note 3 7 7 2 3 3" xfId="48228"/>
    <cellStyle name="Note 3 7 7 2 4" xfId="21771"/>
    <cellStyle name="Note 3 7 7 2 5" xfId="36223"/>
    <cellStyle name="Note 3 7 7 3" xfId="6797"/>
    <cellStyle name="Note 3 7 7 3 2" xfId="24232"/>
    <cellStyle name="Note 3 7 7 3 3" xfId="38684"/>
    <cellStyle name="Note 3 7 7 4" xfId="9238"/>
    <cellStyle name="Note 3 7 7 4 2" xfId="26673"/>
    <cellStyle name="Note 3 7 7 4 3" xfId="41125"/>
    <cellStyle name="Note 3 7 7 5" xfId="11658"/>
    <cellStyle name="Note 3 7 7 5 2" xfId="29093"/>
    <cellStyle name="Note 3 7 7 5 3" xfId="43545"/>
    <cellStyle name="Note 3 7 7 6" xfId="18665"/>
    <cellStyle name="Note 3 7 8" xfId="1825"/>
    <cellStyle name="Note 3 7 8 2" xfId="4336"/>
    <cellStyle name="Note 3 7 8 2 2" xfId="21772"/>
    <cellStyle name="Note 3 7 8 2 3" xfId="36224"/>
    <cellStyle name="Note 3 7 8 3" xfId="6798"/>
    <cellStyle name="Note 3 7 8 3 2" xfId="24233"/>
    <cellStyle name="Note 3 7 8 3 3" xfId="38685"/>
    <cellStyle name="Note 3 7 8 4" xfId="9239"/>
    <cellStyle name="Note 3 7 8 4 2" xfId="26674"/>
    <cellStyle name="Note 3 7 8 4 3" xfId="41126"/>
    <cellStyle name="Note 3 7 8 5" xfId="11659"/>
    <cellStyle name="Note 3 7 8 5 2" xfId="29094"/>
    <cellStyle name="Note 3 7 8 5 3" xfId="43546"/>
    <cellStyle name="Note 3 7 8 6" xfId="15236"/>
    <cellStyle name="Note 3 7 8 6 2" xfId="32671"/>
    <cellStyle name="Note 3 7 8 6 3" xfId="47123"/>
    <cellStyle name="Note 3 7 8 7" xfId="18666"/>
    <cellStyle name="Note 3 7 8 8" xfId="20398"/>
    <cellStyle name="Note 3 7 9" xfId="4317"/>
    <cellStyle name="Note 3 7 9 2" xfId="13866"/>
    <cellStyle name="Note 3 7 9 2 2" xfId="31301"/>
    <cellStyle name="Note 3 7 9 2 3" xfId="45753"/>
    <cellStyle name="Note 3 7 9 3" xfId="16327"/>
    <cellStyle name="Note 3 7 9 3 2" xfId="33762"/>
    <cellStyle name="Note 3 7 9 3 3" xfId="48214"/>
    <cellStyle name="Note 3 7 9 4" xfId="21753"/>
    <cellStyle name="Note 3 7 9 5" xfId="36205"/>
    <cellStyle name="Note 3 8" xfId="1826"/>
    <cellStyle name="Note 3 8 10" xfId="6799"/>
    <cellStyle name="Note 3 8 10 2" xfId="24234"/>
    <cellStyle name="Note 3 8 10 3" xfId="38686"/>
    <cellStyle name="Note 3 8 11" xfId="9240"/>
    <cellStyle name="Note 3 8 11 2" xfId="26675"/>
    <cellStyle name="Note 3 8 11 3" xfId="41127"/>
    <cellStyle name="Note 3 8 12" xfId="11660"/>
    <cellStyle name="Note 3 8 12 2" xfId="29095"/>
    <cellStyle name="Note 3 8 12 3" xfId="43547"/>
    <cellStyle name="Note 3 8 13" xfId="18667"/>
    <cellStyle name="Note 3 8 2" xfId="1827"/>
    <cellStyle name="Note 3 8 2 2" xfId="1828"/>
    <cellStyle name="Note 3 8 2 2 2" xfId="4339"/>
    <cellStyle name="Note 3 8 2 2 2 2" xfId="13883"/>
    <cellStyle name="Note 3 8 2 2 2 2 2" xfId="31318"/>
    <cellStyle name="Note 3 8 2 2 2 2 3" xfId="45770"/>
    <cellStyle name="Note 3 8 2 2 2 3" xfId="16344"/>
    <cellStyle name="Note 3 8 2 2 2 3 2" xfId="33779"/>
    <cellStyle name="Note 3 8 2 2 2 3 3" xfId="48231"/>
    <cellStyle name="Note 3 8 2 2 2 4" xfId="21775"/>
    <cellStyle name="Note 3 8 2 2 2 5" xfId="36227"/>
    <cellStyle name="Note 3 8 2 2 3" xfId="6801"/>
    <cellStyle name="Note 3 8 2 2 3 2" xfId="24236"/>
    <cellStyle name="Note 3 8 2 2 3 3" xfId="38688"/>
    <cellStyle name="Note 3 8 2 2 4" xfId="9242"/>
    <cellStyle name="Note 3 8 2 2 4 2" xfId="26677"/>
    <cellStyle name="Note 3 8 2 2 4 3" xfId="41129"/>
    <cellStyle name="Note 3 8 2 2 5" xfId="11662"/>
    <cellStyle name="Note 3 8 2 2 5 2" xfId="29097"/>
    <cellStyle name="Note 3 8 2 2 5 3" xfId="43549"/>
    <cellStyle name="Note 3 8 2 2 6" xfId="18669"/>
    <cellStyle name="Note 3 8 2 3" xfId="1829"/>
    <cellStyle name="Note 3 8 2 3 2" xfId="4340"/>
    <cellStyle name="Note 3 8 2 3 2 2" xfId="13884"/>
    <cellStyle name="Note 3 8 2 3 2 2 2" xfId="31319"/>
    <cellStyle name="Note 3 8 2 3 2 2 3" xfId="45771"/>
    <cellStyle name="Note 3 8 2 3 2 3" xfId="16345"/>
    <cellStyle name="Note 3 8 2 3 2 3 2" xfId="33780"/>
    <cellStyle name="Note 3 8 2 3 2 3 3" xfId="48232"/>
    <cellStyle name="Note 3 8 2 3 2 4" xfId="21776"/>
    <cellStyle name="Note 3 8 2 3 2 5" xfId="36228"/>
    <cellStyle name="Note 3 8 2 3 3" xfId="6802"/>
    <cellStyle name="Note 3 8 2 3 3 2" xfId="24237"/>
    <cellStyle name="Note 3 8 2 3 3 3" xfId="38689"/>
    <cellStyle name="Note 3 8 2 3 4" xfId="9243"/>
    <cellStyle name="Note 3 8 2 3 4 2" xfId="26678"/>
    <cellStyle name="Note 3 8 2 3 4 3" xfId="41130"/>
    <cellStyle name="Note 3 8 2 3 5" xfId="11663"/>
    <cellStyle name="Note 3 8 2 3 5 2" xfId="29098"/>
    <cellStyle name="Note 3 8 2 3 5 3" xfId="43550"/>
    <cellStyle name="Note 3 8 2 3 6" xfId="18670"/>
    <cellStyle name="Note 3 8 2 4" xfId="1830"/>
    <cellStyle name="Note 3 8 2 4 2" xfId="4341"/>
    <cellStyle name="Note 3 8 2 4 2 2" xfId="21777"/>
    <cellStyle name="Note 3 8 2 4 2 3" xfId="36229"/>
    <cellStyle name="Note 3 8 2 4 3" xfId="6803"/>
    <cellStyle name="Note 3 8 2 4 3 2" xfId="24238"/>
    <cellStyle name="Note 3 8 2 4 3 3" xfId="38690"/>
    <cellStyle name="Note 3 8 2 4 4" xfId="9244"/>
    <cellStyle name="Note 3 8 2 4 4 2" xfId="26679"/>
    <cellStyle name="Note 3 8 2 4 4 3" xfId="41131"/>
    <cellStyle name="Note 3 8 2 4 5" xfId="11664"/>
    <cellStyle name="Note 3 8 2 4 5 2" xfId="29099"/>
    <cellStyle name="Note 3 8 2 4 5 3" xfId="43551"/>
    <cellStyle name="Note 3 8 2 4 6" xfId="15237"/>
    <cellStyle name="Note 3 8 2 4 6 2" xfId="32672"/>
    <cellStyle name="Note 3 8 2 4 6 3" xfId="47124"/>
    <cellStyle name="Note 3 8 2 4 7" xfId="18671"/>
    <cellStyle name="Note 3 8 2 4 8" xfId="20399"/>
    <cellStyle name="Note 3 8 2 5" xfId="4338"/>
    <cellStyle name="Note 3 8 2 5 2" xfId="13882"/>
    <cellStyle name="Note 3 8 2 5 2 2" xfId="31317"/>
    <cellStyle name="Note 3 8 2 5 2 3" xfId="45769"/>
    <cellStyle name="Note 3 8 2 5 3" xfId="16343"/>
    <cellStyle name="Note 3 8 2 5 3 2" xfId="33778"/>
    <cellStyle name="Note 3 8 2 5 3 3" xfId="48230"/>
    <cellStyle name="Note 3 8 2 5 4" xfId="21774"/>
    <cellStyle name="Note 3 8 2 5 5" xfId="36226"/>
    <cellStyle name="Note 3 8 2 6" xfId="6800"/>
    <cellStyle name="Note 3 8 2 6 2" xfId="24235"/>
    <cellStyle name="Note 3 8 2 6 3" xfId="38687"/>
    <cellStyle name="Note 3 8 2 7" xfId="9241"/>
    <cellStyle name="Note 3 8 2 7 2" xfId="26676"/>
    <cellStyle name="Note 3 8 2 7 3" xfId="41128"/>
    <cellStyle name="Note 3 8 2 8" xfId="11661"/>
    <cellStyle name="Note 3 8 2 8 2" xfId="29096"/>
    <cellStyle name="Note 3 8 2 8 3" xfId="43548"/>
    <cellStyle name="Note 3 8 2 9" xfId="18668"/>
    <cellStyle name="Note 3 8 3" xfId="1831"/>
    <cellStyle name="Note 3 8 3 2" xfId="1832"/>
    <cellStyle name="Note 3 8 3 2 2" xfId="4343"/>
    <cellStyle name="Note 3 8 3 2 2 2" xfId="13886"/>
    <cellStyle name="Note 3 8 3 2 2 2 2" xfId="31321"/>
    <cellStyle name="Note 3 8 3 2 2 2 3" xfId="45773"/>
    <cellStyle name="Note 3 8 3 2 2 3" xfId="16347"/>
    <cellStyle name="Note 3 8 3 2 2 3 2" xfId="33782"/>
    <cellStyle name="Note 3 8 3 2 2 3 3" xfId="48234"/>
    <cellStyle name="Note 3 8 3 2 2 4" xfId="21779"/>
    <cellStyle name="Note 3 8 3 2 2 5" xfId="36231"/>
    <cellStyle name="Note 3 8 3 2 3" xfId="6805"/>
    <cellStyle name="Note 3 8 3 2 3 2" xfId="24240"/>
    <cellStyle name="Note 3 8 3 2 3 3" xfId="38692"/>
    <cellStyle name="Note 3 8 3 2 4" xfId="9246"/>
    <cellStyle name="Note 3 8 3 2 4 2" xfId="26681"/>
    <cellStyle name="Note 3 8 3 2 4 3" xfId="41133"/>
    <cellStyle name="Note 3 8 3 2 5" xfId="11666"/>
    <cellStyle name="Note 3 8 3 2 5 2" xfId="29101"/>
    <cellStyle name="Note 3 8 3 2 5 3" xfId="43553"/>
    <cellStyle name="Note 3 8 3 2 6" xfId="18673"/>
    <cellStyle name="Note 3 8 3 3" xfId="1833"/>
    <cellStyle name="Note 3 8 3 3 2" xfId="4344"/>
    <cellStyle name="Note 3 8 3 3 2 2" xfId="13887"/>
    <cellStyle name="Note 3 8 3 3 2 2 2" xfId="31322"/>
    <cellStyle name="Note 3 8 3 3 2 2 3" xfId="45774"/>
    <cellStyle name="Note 3 8 3 3 2 3" xfId="16348"/>
    <cellStyle name="Note 3 8 3 3 2 3 2" xfId="33783"/>
    <cellStyle name="Note 3 8 3 3 2 3 3" xfId="48235"/>
    <cellStyle name="Note 3 8 3 3 2 4" xfId="21780"/>
    <cellStyle name="Note 3 8 3 3 2 5" xfId="36232"/>
    <cellStyle name="Note 3 8 3 3 3" xfId="6806"/>
    <cellStyle name="Note 3 8 3 3 3 2" xfId="24241"/>
    <cellStyle name="Note 3 8 3 3 3 3" xfId="38693"/>
    <cellStyle name="Note 3 8 3 3 4" xfId="9247"/>
    <cellStyle name="Note 3 8 3 3 4 2" xfId="26682"/>
    <cellStyle name="Note 3 8 3 3 4 3" xfId="41134"/>
    <cellStyle name="Note 3 8 3 3 5" xfId="11667"/>
    <cellStyle name="Note 3 8 3 3 5 2" xfId="29102"/>
    <cellStyle name="Note 3 8 3 3 5 3" xfId="43554"/>
    <cellStyle name="Note 3 8 3 3 6" xfId="18674"/>
    <cellStyle name="Note 3 8 3 4" xfId="1834"/>
    <cellStyle name="Note 3 8 3 4 2" xfId="4345"/>
    <cellStyle name="Note 3 8 3 4 2 2" xfId="21781"/>
    <cellStyle name="Note 3 8 3 4 2 3" xfId="36233"/>
    <cellStyle name="Note 3 8 3 4 3" xfId="6807"/>
    <cellStyle name="Note 3 8 3 4 3 2" xfId="24242"/>
    <cellStyle name="Note 3 8 3 4 3 3" xfId="38694"/>
    <cellStyle name="Note 3 8 3 4 4" xfId="9248"/>
    <cellStyle name="Note 3 8 3 4 4 2" xfId="26683"/>
    <cellStyle name="Note 3 8 3 4 4 3" xfId="41135"/>
    <cellStyle name="Note 3 8 3 4 5" xfId="11668"/>
    <cellStyle name="Note 3 8 3 4 5 2" xfId="29103"/>
    <cellStyle name="Note 3 8 3 4 5 3" xfId="43555"/>
    <cellStyle name="Note 3 8 3 4 6" xfId="15238"/>
    <cellStyle name="Note 3 8 3 4 6 2" xfId="32673"/>
    <cellStyle name="Note 3 8 3 4 6 3" xfId="47125"/>
    <cellStyle name="Note 3 8 3 4 7" xfId="18675"/>
    <cellStyle name="Note 3 8 3 4 8" xfId="20400"/>
    <cellStyle name="Note 3 8 3 5" xfId="4342"/>
    <cellStyle name="Note 3 8 3 5 2" xfId="13885"/>
    <cellStyle name="Note 3 8 3 5 2 2" xfId="31320"/>
    <cellStyle name="Note 3 8 3 5 2 3" xfId="45772"/>
    <cellStyle name="Note 3 8 3 5 3" xfId="16346"/>
    <cellStyle name="Note 3 8 3 5 3 2" xfId="33781"/>
    <cellStyle name="Note 3 8 3 5 3 3" xfId="48233"/>
    <cellStyle name="Note 3 8 3 5 4" xfId="21778"/>
    <cellStyle name="Note 3 8 3 5 5" xfId="36230"/>
    <cellStyle name="Note 3 8 3 6" xfId="6804"/>
    <cellStyle name="Note 3 8 3 6 2" xfId="24239"/>
    <cellStyle name="Note 3 8 3 6 3" xfId="38691"/>
    <cellStyle name="Note 3 8 3 7" xfId="9245"/>
    <cellStyle name="Note 3 8 3 7 2" xfId="26680"/>
    <cellStyle name="Note 3 8 3 7 3" xfId="41132"/>
    <cellStyle name="Note 3 8 3 8" xfId="11665"/>
    <cellStyle name="Note 3 8 3 8 2" xfId="29100"/>
    <cellStyle name="Note 3 8 3 8 3" xfId="43552"/>
    <cellStyle name="Note 3 8 3 9" xfId="18672"/>
    <cellStyle name="Note 3 8 4" xfId="1835"/>
    <cellStyle name="Note 3 8 4 2" xfId="1836"/>
    <cellStyle name="Note 3 8 4 2 2" xfId="4347"/>
    <cellStyle name="Note 3 8 4 2 2 2" xfId="13889"/>
    <cellStyle name="Note 3 8 4 2 2 2 2" xfId="31324"/>
    <cellStyle name="Note 3 8 4 2 2 2 3" xfId="45776"/>
    <cellStyle name="Note 3 8 4 2 2 3" xfId="16350"/>
    <cellStyle name="Note 3 8 4 2 2 3 2" xfId="33785"/>
    <cellStyle name="Note 3 8 4 2 2 3 3" xfId="48237"/>
    <cellStyle name="Note 3 8 4 2 2 4" xfId="21783"/>
    <cellStyle name="Note 3 8 4 2 2 5" xfId="36235"/>
    <cellStyle name="Note 3 8 4 2 3" xfId="6809"/>
    <cellStyle name="Note 3 8 4 2 3 2" xfId="24244"/>
    <cellStyle name="Note 3 8 4 2 3 3" xfId="38696"/>
    <cellStyle name="Note 3 8 4 2 4" xfId="9250"/>
    <cellStyle name="Note 3 8 4 2 4 2" xfId="26685"/>
    <cellStyle name="Note 3 8 4 2 4 3" xfId="41137"/>
    <cellStyle name="Note 3 8 4 2 5" xfId="11670"/>
    <cellStyle name="Note 3 8 4 2 5 2" xfId="29105"/>
    <cellStyle name="Note 3 8 4 2 5 3" xfId="43557"/>
    <cellStyle name="Note 3 8 4 2 6" xfId="18677"/>
    <cellStyle name="Note 3 8 4 3" xfId="1837"/>
    <cellStyle name="Note 3 8 4 3 2" xfId="4348"/>
    <cellStyle name="Note 3 8 4 3 2 2" xfId="13890"/>
    <cellStyle name="Note 3 8 4 3 2 2 2" xfId="31325"/>
    <cellStyle name="Note 3 8 4 3 2 2 3" xfId="45777"/>
    <cellStyle name="Note 3 8 4 3 2 3" xfId="16351"/>
    <cellStyle name="Note 3 8 4 3 2 3 2" xfId="33786"/>
    <cellStyle name="Note 3 8 4 3 2 3 3" xfId="48238"/>
    <cellStyle name="Note 3 8 4 3 2 4" xfId="21784"/>
    <cellStyle name="Note 3 8 4 3 2 5" xfId="36236"/>
    <cellStyle name="Note 3 8 4 3 3" xfId="6810"/>
    <cellStyle name="Note 3 8 4 3 3 2" xfId="24245"/>
    <cellStyle name="Note 3 8 4 3 3 3" xfId="38697"/>
    <cellStyle name="Note 3 8 4 3 4" xfId="9251"/>
    <cellStyle name="Note 3 8 4 3 4 2" xfId="26686"/>
    <cellStyle name="Note 3 8 4 3 4 3" xfId="41138"/>
    <cellStyle name="Note 3 8 4 3 5" xfId="11671"/>
    <cellStyle name="Note 3 8 4 3 5 2" xfId="29106"/>
    <cellStyle name="Note 3 8 4 3 5 3" xfId="43558"/>
    <cellStyle name="Note 3 8 4 3 6" xfId="18678"/>
    <cellStyle name="Note 3 8 4 4" xfId="1838"/>
    <cellStyle name="Note 3 8 4 4 2" xfId="4349"/>
    <cellStyle name="Note 3 8 4 4 2 2" xfId="21785"/>
    <cellStyle name="Note 3 8 4 4 2 3" xfId="36237"/>
    <cellStyle name="Note 3 8 4 4 3" xfId="6811"/>
    <cellStyle name="Note 3 8 4 4 3 2" xfId="24246"/>
    <cellStyle name="Note 3 8 4 4 3 3" xfId="38698"/>
    <cellStyle name="Note 3 8 4 4 4" xfId="9252"/>
    <cellStyle name="Note 3 8 4 4 4 2" xfId="26687"/>
    <cellStyle name="Note 3 8 4 4 4 3" xfId="41139"/>
    <cellStyle name="Note 3 8 4 4 5" xfId="11672"/>
    <cellStyle name="Note 3 8 4 4 5 2" xfId="29107"/>
    <cellStyle name="Note 3 8 4 4 5 3" xfId="43559"/>
    <cellStyle name="Note 3 8 4 4 6" xfId="15239"/>
    <cellStyle name="Note 3 8 4 4 6 2" xfId="32674"/>
    <cellStyle name="Note 3 8 4 4 6 3" xfId="47126"/>
    <cellStyle name="Note 3 8 4 4 7" xfId="18679"/>
    <cellStyle name="Note 3 8 4 4 8" xfId="20401"/>
    <cellStyle name="Note 3 8 4 5" xfId="4346"/>
    <cellStyle name="Note 3 8 4 5 2" xfId="13888"/>
    <cellStyle name="Note 3 8 4 5 2 2" xfId="31323"/>
    <cellStyle name="Note 3 8 4 5 2 3" xfId="45775"/>
    <cellStyle name="Note 3 8 4 5 3" xfId="16349"/>
    <cellStyle name="Note 3 8 4 5 3 2" xfId="33784"/>
    <cellStyle name="Note 3 8 4 5 3 3" xfId="48236"/>
    <cellStyle name="Note 3 8 4 5 4" xfId="21782"/>
    <cellStyle name="Note 3 8 4 5 5" xfId="36234"/>
    <cellStyle name="Note 3 8 4 6" xfId="6808"/>
    <cellStyle name="Note 3 8 4 6 2" xfId="24243"/>
    <cellStyle name="Note 3 8 4 6 3" xfId="38695"/>
    <cellStyle name="Note 3 8 4 7" xfId="9249"/>
    <cellStyle name="Note 3 8 4 7 2" xfId="26684"/>
    <cellStyle name="Note 3 8 4 7 3" xfId="41136"/>
    <cellStyle name="Note 3 8 4 8" xfId="11669"/>
    <cellStyle name="Note 3 8 4 8 2" xfId="29104"/>
    <cellStyle name="Note 3 8 4 8 3" xfId="43556"/>
    <cellStyle name="Note 3 8 4 9" xfId="18676"/>
    <cellStyle name="Note 3 8 5" xfId="1839"/>
    <cellStyle name="Note 3 8 5 2" xfId="1840"/>
    <cellStyle name="Note 3 8 5 2 2" xfId="4351"/>
    <cellStyle name="Note 3 8 5 2 2 2" xfId="13892"/>
    <cellStyle name="Note 3 8 5 2 2 2 2" xfId="31327"/>
    <cellStyle name="Note 3 8 5 2 2 2 3" xfId="45779"/>
    <cellStyle name="Note 3 8 5 2 2 3" xfId="16353"/>
    <cellStyle name="Note 3 8 5 2 2 3 2" xfId="33788"/>
    <cellStyle name="Note 3 8 5 2 2 3 3" xfId="48240"/>
    <cellStyle name="Note 3 8 5 2 2 4" xfId="21787"/>
    <cellStyle name="Note 3 8 5 2 2 5" xfId="36239"/>
    <cellStyle name="Note 3 8 5 2 3" xfId="6813"/>
    <cellStyle name="Note 3 8 5 2 3 2" xfId="24248"/>
    <cellStyle name="Note 3 8 5 2 3 3" xfId="38700"/>
    <cellStyle name="Note 3 8 5 2 4" xfId="9254"/>
    <cellStyle name="Note 3 8 5 2 4 2" xfId="26689"/>
    <cellStyle name="Note 3 8 5 2 4 3" xfId="41141"/>
    <cellStyle name="Note 3 8 5 2 5" xfId="11674"/>
    <cellStyle name="Note 3 8 5 2 5 2" xfId="29109"/>
    <cellStyle name="Note 3 8 5 2 5 3" xfId="43561"/>
    <cellStyle name="Note 3 8 5 2 6" xfId="18681"/>
    <cellStyle name="Note 3 8 5 3" xfId="1841"/>
    <cellStyle name="Note 3 8 5 3 2" xfId="4352"/>
    <cellStyle name="Note 3 8 5 3 2 2" xfId="13893"/>
    <cellStyle name="Note 3 8 5 3 2 2 2" xfId="31328"/>
    <cellStyle name="Note 3 8 5 3 2 2 3" xfId="45780"/>
    <cellStyle name="Note 3 8 5 3 2 3" xfId="16354"/>
    <cellStyle name="Note 3 8 5 3 2 3 2" xfId="33789"/>
    <cellStyle name="Note 3 8 5 3 2 3 3" xfId="48241"/>
    <cellStyle name="Note 3 8 5 3 2 4" xfId="21788"/>
    <cellStyle name="Note 3 8 5 3 2 5" xfId="36240"/>
    <cellStyle name="Note 3 8 5 3 3" xfId="6814"/>
    <cellStyle name="Note 3 8 5 3 3 2" xfId="24249"/>
    <cellStyle name="Note 3 8 5 3 3 3" xfId="38701"/>
    <cellStyle name="Note 3 8 5 3 4" xfId="9255"/>
    <cellStyle name="Note 3 8 5 3 4 2" xfId="26690"/>
    <cellStyle name="Note 3 8 5 3 4 3" xfId="41142"/>
    <cellStyle name="Note 3 8 5 3 5" xfId="11675"/>
    <cellStyle name="Note 3 8 5 3 5 2" xfId="29110"/>
    <cellStyle name="Note 3 8 5 3 5 3" xfId="43562"/>
    <cellStyle name="Note 3 8 5 3 6" xfId="18682"/>
    <cellStyle name="Note 3 8 5 4" xfId="1842"/>
    <cellStyle name="Note 3 8 5 4 2" xfId="4353"/>
    <cellStyle name="Note 3 8 5 4 2 2" xfId="21789"/>
    <cellStyle name="Note 3 8 5 4 2 3" xfId="36241"/>
    <cellStyle name="Note 3 8 5 4 3" xfId="6815"/>
    <cellStyle name="Note 3 8 5 4 3 2" xfId="24250"/>
    <cellStyle name="Note 3 8 5 4 3 3" xfId="38702"/>
    <cellStyle name="Note 3 8 5 4 4" xfId="9256"/>
    <cellStyle name="Note 3 8 5 4 4 2" xfId="26691"/>
    <cellStyle name="Note 3 8 5 4 4 3" xfId="41143"/>
    <cellStyle name="Note 3 8 5 4 5" xfId="11676"/>
    <cellStyle name="Note 3 8 5 4 5 2" xfId="29111"/>
    <cellStyle name="Note 3 8 5 4 5 3" xfId="43563"/>
    <cellStyle name="Note 3 8 5 4 6" xfId="15240"/>
    <cellStyle name="Note 3 8 5 4 6 2" xfId="32675"/>
    <cellStyle name="Note 3 8 5 4 6 3" xfId="47127"/>
    <cellStyle name="Note 3 8 5 4 7" xfId="18683"/>
    <cellStyle name="Note 3 8 5 4 8" xfId="20402"/>
    <cellStyle name="Note 3 8 5 5" xfId="4350"/>
    <cellStyle name="Note 3 8 5 5 2" xfId="13891"/>
    <cellStyle name="Note 3 8 5 5 2 2" xfId="31326"/>
    <cellStyle name="Note 3 8 5 5 2 3" xfId="45778"/>
    <cellStyle name="Note 3 8 5 5 3" xfId="16352"/>
    <cellStyle name="Note 3 8 5 5 3 2" xfId="33787"/>
    <cellStyle name="Note 3 8 5 5 3 3" xfId="48239"/>
    <cellStyle name="Note 3 8 5 5 4" xfId="21786"/>
    <cellStyle name="Note 3 8 5 5 5" xfId="36238"/>
    <cellStyle name="Note 3 8 5 6" xfId="6812"/>
    <cellStyle name="Note 3 8 5 6 2" xfId="24247"/>
    <cellStyle name="Note 3 8 5 6 3" xfId="38699"/>
    <cellStyle name="Note 3 8 5 7" xfId="9253"/>
    <cellStyle name="Note 3 8 5 7 2" xfId="26688"/>
    <cellStyle name="Note 3 8 5 7 3" xfId="41140"/>
    <cellStyle name="Note 3 8 5 8" xfId="11673"/>
    <cellStyle name="Note 3 8 5 8 2" xfId="29108"/>
    <cellStyle name="Note 3 8 5 8 3" xfId="43560"/>
    <cellStyle name="Note 3 8 5 9" xfId="18680"/>
    <cellStyle name="Note 3 8 6" xfId="1843"/>
    <cellStyle name="Note 3 8 6 2" xfId="4354"/>
    <cellStyle name="Note 3 8 6 2 2" xfId="13894"/>
    <cellStyle name="Note 3 8 6 2 2 2" xfId="31329"/>
    <cellStyle name="Note 3 8 6 2 2 3" xfId="45781"/>
    <cellStyle name="Note 3 8 6 2 3" xfId="16355"/>
    <cellStyle name="Note 3 8 6 2 3 2" xfId="33790"/>
    <cellStyle name="Note 3 8 6 2 3 3" xfId="48242"/>
    <cellStyle name="Note 3 8 6 2 4" xfId="21790"/>
    <cellStyle name="Note 3 8 6 2 5" xfId="36242"/>
    <cellStyle name="Note 3 8 6 3" xfId="6816"/>
    <cellStyle name="Note 3 8 6 3 2" xfId="24251"/>
    <cellStyle name="Note 3 8 6 3 3" xfId="38703"/>
    <cellStyle name="Note 3 8 6 4" xfId="9257"/>
    <cellStyle name="Note 3 8 6 4 2" xfId="26692"/>
    <cellStyle name="Note 3 8 6 4 3" xfId="41144"/>
    <cellStyle name="Note 3 8 6 5" xfId="11677"/>
    <cellStyle name="Note 3 8 6 5 2" xfId="29112"/>
    <cellStyle name="Note 3 8 6 5 3" xfId="43564"/>
    <cellStyle name="Note 3 8 6 6" xfId="18684"/>
    <cellStyle name="Note 3 8 7" xfId="1844"/>
    <cellStyle name="Note 3 8 7 2" xfId="4355"/>
    <cellStyle name="Note 3 8 7 2 2" xfId="13895"/>
    <cellStyle name="Note 3 8 7 2 2 2" xfId="31330"/>
    <cellStyle name="Note 3 8 7 2 2 3" xfId="45782"/>
    <cellStyle name="Note 3 8 7 2 3" xfId="16356"/>
    <cellStyle name="Note 3 8 7 2 3 2" xfId="33791"/>
    <cellStyle name="Note 3 8 7 2 3 3" xfId="48243"/>
    <cellStyle name="Note 3 8 7 2 4" xfId="21791"/>
    <cellStyle name="Note 3 8 7 2 5" xfId="36243"/>
    <cellStyle name="Note 3 8 7 3" xfId="6817"/>
    <cellStyle name="Note 3 8 7 3 2" xfId="24252"/>
    <cellStyle name="Note 3 8 7 3 3" xfId="38704"/>
    <cellStyle name="Note 3 8 7 4" xfId="9258"/>
    <cellStyle name="Note 3 8 7 4 2" xfId="26693"/>
    <cellStyle name="Note 3 8 7 4 3" xfId="41145"/>
    <cellStyle name="Note 3 8 7 5" xfId="11678"/>
    <cellStyle name="Note 3 8 7 5 2" xfId="29113"/>
    <cellStyle name="Note 3 8 7 5 3" xfId="43565"/>
    <cellStyle name="Note 3 8 7 6" xfId="18685"/>
    <cellStyle name="Note 3 8 8" xfId="1845"/>
    <cellStyle name="Note 3 8 8 2" xfId="4356"/>
    <cellStyle name="Note 3 8 8 2 2" xfId="21792"/>
    <cellStyle name="Note 3 8 8 2 3" xfId="36244"/>
    <cellStyle name="Note 3 8 8 3" xfId="6818"/>
    <cellStyle name="Note 3 8 8 3 2" xfId="24253"/>
    <cellStyle name="Note 3 8 8 3 3" xfId="38705"/>
    <cellStyle name="Note 3 8 8 4" xfId="9259"/>
    <cellStyle name="Note 3 8 8 4 2" xfId="26694"/>
    <cellStyle name="Note 3 8 8 4 3" xfId="41146"/>
    <cellStyle name="Note 3 8 8 5" xfId="11679"/>
    <cellStyle name="Note 3 8 8 5 2" xfId="29114"/>
    <cellStyle name="Note 3 8 8 5 3" xfId="43566"/>
    <cellStyle name="Note 3 8 8 6" xfId="15241"/>
    <cellStyle name="Note 3 8 8 6 2" xfId="32676"/>
    <cellStyle name="Note 3 8 8 6 3" xfId="47128"/>
    <cellStyle name="Note 3 8 8 7" xfId="18686"/>
    <cellStyle name="Note 3 8 8 8" xfId="20403"/>
    <cellStyle name="Note 3 8 9" xfId="4337"/>
    <cellStyle name="Note 3 8 9 2" xfId="13881"/>
    <cellStyle name="Note 3 8 9 2 2" xfId="31316"/>
    <cellStyle name="Note 3 8 9 2 3" xfId="45768"/>
    <cellStyle name="Note 3 8 9 3" xfId="16342"/>
    <cellStyle name="Note 3 8 9 3 2" xfId="33777"/>
    <cellStyle name="Note 3 8 9 3 3" xfId="48229"/>
    <cellStyle name="Note 3 8 9 4" xfId="21773"/>
    <cellStyle name="Note 3 8 9 5" xfId="36225"/>
    <cellStyle name="Note 3 9" xfId="1846"/>
    <cellStyle name="Note 3 9 10" xfId="6819"/>
    <cellStyle name="Note 3 9 10 2" xfId="24254"/>
    <cellStyle name="Note 3 9 10 3" xfId="38706"/>
    <cellStyle name="Note 3 9 11" xfId="9260"/>
    <cellStyle name="Note 3 9 11 2" xfId="26695"/>
    <cellStyle name="Note 3 9 11 3" xfId="41147"/>
    <cellStyle name="Note 3 9 12" xfId="11680"/>
    <cellStyle name="Note 3 9 12 2" xfId="29115"/>
    <cellStyle name="Note 3 9 12 3" xfId="43567"/>
    <cellStyle name="Note 3 9 13" xfId="18687"/>
    <cellStyle name="Note 3 9 2" xfId="1847"/>
    <cellStyle name="Note 3 9 2 2" xfId="1848"/>
    <cellStyle name="Note 3 9 2 2 2" xfId="4359"/>
    <cellStyle name="Note 3 9 2 2 2 2" xfId="13898"/>
    <cellStyle name="Note 3 9 2 2 2 2 2" xfId="31333"/>
    <cellStyle name="Note 3 9 2 2 2 2 3" xfId="45785"/>
    <cellStyle name="Note 3 9 2 2 2 3" xfId="16359"/>
    <cellStyle name="Note 3 9 2 2 2 3 2" xfId="33794"/>
    <cellStyle name="Note 3 9 2 2 2 3 3" xfId="48246"/>
    <cellStyle name="Note 3 9 2 2 2 4" xfId="21795"/>
    <cellStyle name="Note 3 9 2 2 2 5" xfId="36247"/>
    <cellStyle name="Note 3 9 2 2 3" xfId="6821"/>
    <cellStyle name="Note 3 9 2 2 3 2" xfId="24256"/>
    <cellStyle name="Note 3 9 2 2 3 3" xfId="38708"/>
    <cellStyle name="Note 3 9 2 2 4" xfId="9262"/>
    <cellStyle name="Note 3 9 2 2 4 2" xfId="26697"/>
    <cellStyle name="Note 3 9 2 2 4 3" xfId="41149"/>
    <cellStyle name="Note 3 9 2 2 5" xfId="11682"/>
    <cellStyle name="Note 3 9 2 2 5 2" xfId="29117"/>
    <cellStyle name="Note 3 9 2 2 5 3" xfId="43569"/>
    <cellStyle name="Note 3 9 2 2 6" xfId="18689"/>
    <cellStyle name="Note 3 9 2 3" xfId="1849"/>
    <cellStyle name="Note 3 9 2 3 2" xfId="4360"/>
    <cellStyle name="Note 3 9 2 3 2 2" xfId="13899"/>
    <cellStyle name="Note 3 9 2 3 2 2 2" xfId="31334"/>
    <cellStyle name="Note 3 9 2 3 2 2 3" xfId="45786"/>
    <cellStyle name="Note 3 9 2 3 2 3" xfId="16360"/>
    <cellStyle name="Note 3 9 2 3 2 3 2" xfId="33795"/>
    <cellStyle name="Note 3 9 2 3 2 3 3" xfId="48247"/>
    <cellStyle name="Note 3 9 2 3 2 4" xfId="21796"/>
    <cellStyle name="Note 3 9 2 3 2 5" xfId="36248"/>
    <cellStyle name="Note 3 9 2 3 3" xfId="6822"/>
    <cellStyle name="Note 3 9 2 3 3 2" xfId="24257"/>
    <cellStyle name="Note 3 9 2 3 3 3" xfId="38709"/>
    <cellStyle name="Note 3 9 2 3 4" xfId="9263"/>
    <cellStyle name="Note 3 9 2 3 4 2" xfId="26698"/>
    <cellStyle name="Note 3 9 2 3 4 3" xfId="41150"/>
    <cellStyle name="Note 3 9 2 3 5" xfId="11683"/>
    <cellStyle name="Note 3 9 2 3 5 2" xfId="29118"/>
    <cellStyle name="Note 3 9 2 3 5 3" xfId="43570"/>
    <cellStyle name="Note 3 9 2 3 6" xfId="18690"/>
    <cellStyle name="Note 3 9 2 4" xfId="1850"/>
    <cellStyle name="Note 3 9 2 4 2" xfId="4361"/>
    <cellStyle name="Note 3 9 2 4 2 2" xfId="21797"/>
    <cellStyle name="Note 3 9 2 4 2 3" xfId="36249"/>
    <cellStyle name="Note 3 9 2 4 3" xfId="6823"/>
    <cellStyle name="Note 3 9 2 4 3 2" xfId="24258"/>
    <cellStyle name="Note 3 9 2 4 3 3" xfId="38710"/>
    <cellStyle name="Note 3 9 2 4 4" xfId="9264"/>
    <cellStyle name="Note 3 9 2 4 4 2" xfId="26699"/>
    <cellStyle name="Note 3 9 2 4 4 3" xfId="41151"/>
    <cellStyle name="Note 3 9 2 4 5" xfId="11684"/>
    <cellStyle name="Note 3 9 2 4 5 2" xfId="29119"/>
    <cellStyle name="Note 3 9 2 4 5 3" xfId="43571"/>
    <cellStyle name="Note 3 9 2 4 6" xfId="15242"/>
    <cellStyle name="Note 3 9 2 4 6 2" xfId="32677"/>
    <cellStyle name="Note 3 9 2 4 6 3" xfId="47129"/>
    <cellStyle name="Note 3 9 2 4 7" xfId="18691"/>
    <cellStyle name="Note 3 9 2 4 8" xfId="20404"/>
    <cellStyle name="Note 3 9 2 5" xfId="4358"/>
    <cellStyle name="Note 3 9 2 5 2" xfId="13897"/>
    <cellStyle name="Note 3 9 2 5 2 2" xfId="31332"/>
    <cellStyle name="Note 3 9 2 5 2 3" xfId="45784"/>
    <cellStyle name="Note 3 9 2 5 3" xfId="16358"/>
    <cellStyle name="Note 3 9 2 5 3 2" xfId="33793"/>
    <cellStyle name="Note 3 9 2 5 3 3" xfId="48245"/>
    <cellStyle name="Note 3 9 2 5 4" xfId="21794"/>
    <cellStyle name="Note 3 9 2 5 5" xfId="36246"/>
    <cellStyle name="Note 3 9 2 6" xfId="6820"/>
    <cellStyle name="Note 3 9 2 6 2" xfId="24255"/>
    <cellStyle name="Note 3 9 2 6 3" xfId="38707"/>
    <cellStyle name="Note 3 9 2 7" xfId="9261"/>
    <cellStyle name="Note 3 9 2 7 2" xfId="26696"/>
    <cellStyle name="Note 3 9 2 7 3" xfId="41148"/>
    <cellStyle name="Note 3 9 2 8" xfId="11681"/>
    <cellStyle name="Note 3 9 2 8 2" xfId="29116"/>
    <cellStyle name="Note 3 9 2 8 3" xfId="43568"/>
    <cellStyle name="Note 3 9 2 9" xfId="18688"/>
    <cellStyle name="Note 3 9 3" xfId="1851"/>
    <cellStyle name="Note 3 9 3 2" xfId="1852"/>
    <cellStyle name="Note 3 9 3 2 2" xfId="4363"/>
    <cellStyle name="Note 3 9 3 2 2 2" xfId="13901"/>
    <cellStyle name="Note 3 9 3 2 2 2 2" xfId="31336"/>
    <cellStyle name="Note 3 9 3 2 2 2 3" xfId="45788"/>
    <cellStyle name="Note 3 9 3 2 2 3" xfId="16362"/>
    <cellStyle name="Note 3 9 3 2 2 3 2" xfId="33797"/>
    <cellStyle name="Note 3 9 3 2 2 3 3" xfId="48249"/>
    <cellStyle name="Note 3 9 3 2 2 4" xfId="21799"/>
    <cellStyle name="Note 3 9 3 2 2 5" xfId="36251"/>
    <cellStyle name="Note 3 9 3 2 3" xfId="6825"/>
    <cellStyle name="Note 3 9 3 2 3 2" xfId="24260"/>
    <cellStyle name="Note 3 9 3 2 3 3" xfId="38712"/>
    <cellStyle name="Note 3 9 3 2 4" xfId="9266"/>
    <cellStyle name="Note 3 9 3 2 4 2" xfId="26701"/>
    <cellStyle name="Note 3 9 3 2 4 3" xfId="41153"/>
    <cellStyle name="Note 3 9 3 2 5" xfId="11686"/>
    <cellStyle name="Note 3 9 3 2 5 2" xfId="29121"/>
    <cellStyle name="Note 3 9 3 2 5 3" xfId="43573"/>
    <cellStyle name="Note 3 9 3 2 6" xfId="18693"/>
    <cellStyle name="Note 3 9 3 3" xfId="1853"/>
    <cellStyle name="Note 3 9 3 3 2" xfId="4364"/>
    <cellStyle name="Note 3 9 3 3 2 2" xfId="13902"/>
    <cellStyle name="Note 3 9 3 3 2 2 2" xfId="31337"/>
    <cellStyle name="Note 3 9 3 3 2 2 3" xfId="45789"/>
    <cellStyle name="Note 3 9 3 3 2 3" xfId="16363"/>
    <cellStyle name="Note 3 9 3 3 2 3 2" xfId="33798"/>
    <cellStyle name="Note 3 9 3 3 2 3 3" xfId="48250"/>
    <cellStyle name="Note 3 9 3 3 2 4" xfId="21800"/>
    <cellStyle name="Note 3 9 3 3 2 5" xfId="36252"/>
    <cellStyle name="Note 3 9 3 3 3" xfId="6826"/>
    <cellStyle name="Note 3 9 3 3 3 2" xfId="24261"/>
    <cellStyle name="Note 3 9 3 3 3 3" xfId="38713"/>
    <cellStyle name="Note 3 9 3 3 4" xfId="9267"/>
    <cellStyle name="Note 3 9 3 3 4 2" xfId="26702"/>
    <cellStyle name="Note 3 9 3 3 4 3" xfId="41154"/>
    <cellStyle name="Note 3 9 3 3 5" xfId="11687"/>
    <cellStyle name="Note 3 9 3 3 5 2" xfId="29122"/>
    <cellStyle name="Note 3 9 3 3 5 3" xfId="43574"/>
    <cellStyle name="Note 3 9 3 3 6" xfId="18694"/>
    <cellStyle name="Note 3 9 3 4" xfId="1854"/>
    <cellStyle name="Note 3 9 3 4 2" xfId="4365"/>
    <cellStyle name="Note 3 9 3 4 2 2" xfId="21801"/>
    <cellStyle name="Note 3 9 3 4 2 3" xfId="36253"/>
    <cellStyle name="Note 3 9 3 4 3" xfId="6827"/>
    <cellStyle name="Note 3 9 3 4 3 2" xfId="24262"/>
    <cellStyle name="Note 3 9 3 4 3 3" xfId="38714"/>
    <cellStyle name="Note 3 9 3 4 4" xfId="9268"/>
    <cellStyle name="Note 3 9 3 4 4 2" xfId="26703"/>
    <cellStyle name="Note 3 9 3 4 4 3" xfId="41155"/>
    <cellStyle name="Note 3 9 3 4 5" xfId="11688"/>
    <cellStyle name="Note 3 9 3 4 5 2" xfId="29123"/>
    <cellStyle name="Note 3 9 3 4 5 3" xfId="43575"/>
    <cellStyle name="Note 3 9 3 4 6" xfId="15243"/>
    <cellStyle name="Note 3 9 3 4 6 2" xfId="32678"/>
    <cellStyle name="Note 3 9 3 4 6 3" xfId="47130"/>
    <cellStyle name="Note 3 9 3 4 7" xfId="18695"/>
    <cellStyle name="Note 3 9 3 4 8" xfId="20405"/>
    <cellStyle name="Note 3 9 3 5" xfId="4362"/>
    <cellStyle name="Note 3 9 3 5 2" xfId="13900"/>
    <cellStyle name="Note 3 9 3 5 2 2" xfId="31335"/>
    <cellStyle name="Note 3 9 3 5 2 3" xfId="45787"/>
    <cellStyle name="Note 3 9 3 5 3" xfId="16361"/>
    <cellStyle name="Note 3 9 3 5 3 2" xfId="33796"/>
    <cellStyle name="Note 3 9 3 5 3 3" xfId="48248"/>
    <cellStyle name="Note 3 9 3 5 4" xfId="21798"/>
    <cellStyle name="Note 3 9 3 5 5" xfId="36250"/>
    <cellStyle name="Note 3 9 3 6" xfId="6824"/>
    <cellStyle name="Note 3 9 3 6 2" xfId="24259"/>
    <cellStyle name="Note 3 9 3 6 3" xfId="38711"/>
    <cellStyle name="Note 3 9 3 7" xfId="9265"/>
    <cellStyle name="Note 3 9 3 7 2" xfId="26700"/>
    <cellStyle name="Note 3 9 3 7 3" xfId="41152"/>
    <cellStyle name="Note 3 9 3 8" xfId="11685"/>
    <cellStyle name="Note 3 9 3 8 2" xfId="29120"/>
    <cellStyle name="Note 3 9 3 8 3" xfId="43572"/>
    <cellStyle name="Note 3 9 3 9" xfId="18692"/>
    <cellStyle name="Note 3 9 4" xfId="1855"/>
    <cellStyle name="Note 3 9 4 2" xfId="1856"/>
    <cellStyle name="Note 3 9 4 2 2" xfId="4367"/>
    <cellStyle name="Note 3 9 4 2 2 2" xfId="13904"/>
    <cellStyle name="Note 3 9 4 2 2 2 2" xfId="31339"/>
    <cellStyle name="Note 3 9 4 2 2 2 3" xfId="45791"/>
    <cellStyle name="Note 3 9 4 2 2 3" xfId="16365"/>
    <cellStyle name="Note 3 9 4 2 2 3 2" xfId="33800"/>
    <cellStyle name="Note 3 9 4 2 2 3 3" xfId="48252"/>
    <cellStyle name="Note 3 9 4 2 2 4" xfId="21803"/>
    <cellStyle name="Note 3 9 4 2 2 5" xfId="36255"/>
    <cellStyle name="Note 3 9 4 2 3" xfId="6829"/>
    <cellStyle name="Note 3 9 4 2 3 2" xfId="24264"/>
    <cellStyle name="Note 3 9 4 2 3 3" xfId="38716"/>
    <cellStyle name="Note 3 9 4 2 4" xfId="9270"/>
    <cellStyle name="Note 3 9 4 2 4 2" xfId="26705"/>
    <cellStyle name="Note 3 9 4 2 4 3" xfId="41157"/>
    <cellStyle name="Note 3 9 4 2 5" xfId="11690"/>
    <cellStyle name="Note 3 9 4 2 5 2" xfId="29125"/>
    <cellStyle name="Note 3 9 4 2 5 3" xfId="43577"/>
    <cellStyle name="Note 3 9 4 2 6" xfId="18697"/>
    <cellStyle name="Note 3 9 4 3" xfId="1857"/>
    <cellStyle name="Note 3 9 4 3 2" xfId="4368"/>
    <cellStyle name="Note 3 9 4 3 2 2" xfId="13905"/>
    <cellStyle name="Note 3 9 4 3 2 2 2" xfId="31340"/>
    <cellStyle name="Note 3 9 4 3 2 2 3" xfId="45792"/>
    <cellStyle name="Note 3 9 4 3 2 3" xfId="16366"/>
    <cellStyle name="Note 3 9 4 3 2 3 2" xfId="33801"/>
    <cellStyle name="Note 3 9 4 3 2 3 3" xfId="48253"/>
    <cellStyle name="Note 3 9 4 3 2 4" xfId="21804"/>
    <cellStyle name="Note 3 9 4 3 2 5" xfId="36256"/>
    <cellStyle name="Note 3 9 4 3 3" xfId="6830"/>
    <cellStyle name="Note 3 9 4 3 3 2" xfId="24265"/>
    <cellStyle name="Note 3 9 4 3 3 3" xfId="38717"/>
    <cellStyle name="Note 3 9 4 3 4" xfId="9271"/>
    <cellStyle name="Note 3 9 4 3 4 2" xfId="26706"/>
    <cellStyle name="Note 3 9 4 3 4 3" xfId="41158"/>
    <cellStyle name="Note 3 9 4 3 5" xfId="11691"/>
    <cellStyle name="Note 3 9 4 3 5 2" xfId="29126"/>
    <cellStyle name="Note 3 9 4 3 5 3" xfId="43578"/>
    <cellStyle name="Note 3 9 4 3 6" xfId="18698"/>
    <cellStyle name="Note 3 9 4 4" xfId="1858"/>
    <cellStyle name="Note 3 9 4 4 2" xfId="4369"/>
    <cellStyle name="Note 3 9 4 4 2 2" xfId="21805"/>
    <cellStyle name="Note 3 9 4 4 2 3" xfId="36257"/>
    <cellStyle name="Note 3 9 4 4 3" xfId="6831"/>
    <cellStyle name="Note 3 9 4 4 3 2" xfId="24266"/>
    <cellStyle name="Note 3 9 4 4 3 3" xfId="38718"/>
    <cellStyle name="Note 3 9 4 4 4" xfId="9272"/>
    <cellStyle name="Note 3 9 4 4 4 2" xfId="26707"/>
    <cellStyle name="Note 3 9 4 4 4 3" xfId="41159"/>
    <cellStyle name="Note 3 9 4 4 5" xfId="11692"/>
    <cellStyle name="Note 3 9 4 4 5 2" xfId="29127"/>
    <cellStyle name="Note 3 9 4 4 5 3" xfId="43579"/>
    <cellStyle name="Note 3 9 4 4 6" xfId="15244"/>
    <cellStyle name="Note 3 9 4 4 6 2" xfId="32679"/>
    <cellStyle name="Note 3 9 4 4 6 3" xfId="47131"/>
    <cellStyle name="Note 3 9 4 4 7" xfId="18699"/>
    <cellStyle name="Note 3 9 4 4 8" xfId="20406"/>
    <cellStyle name="Note 3 9 4 5" xfId="4366"/>
    <cellStyle name="Note 3 9 4 5 2" xfId="13903"/>
    <cellStyle name="Note 3 9 4 5 2 2" xfId="31338"/>
    <cellStyle name="Note 3 9 4 5 2 3" xfId="45790"/>
    <cellStyle name="Note 3 9 4 5 3" xfId="16364"/>
    <cellStyle name="Note 3 9 4 5 3 2" xfId="33799"/>
    <cellStyle name="Note 3 9 4 5 3 3" xfId="48251"/>
    <cellStyle name="Note 3 9 4 5 4" xfId="21802"/>
    <cellStyle name="Note 3 9 4 5 5" xfId="36254"/>
    <cellStyle name="Note 3 9 4 6" xfId="6828"/>
    <cellStyle name="Note 3 9 4 6 2" xfId="24263"/>
    <cellStyle name="Note 3 9 4 6 3" xfId="38715"/>
    <cellStyle name="Note 3 9 4 7" xfId="9269"/>
    <cellStyle name="Note 3 9 4 7 2" xfId="26704"/>
    <cellStyle name="Note 3 9 4 7 3" xfId="41156"/>
    <cellStyle name="Note 3 9 4 8" xfId="11689"/>
    <cellStyle name="Note 3 9 4 8 2" xfId="29124"/>
    <cellStyle name="Note 3 9 4 8 3" xfId="43576"/>
    <cellStyle name="Note 3 9 4 9" xfId="18696"/>
    <cellStyle name="Note 3 9 5" xfId="1859"/>
    <cellStyle name="Note 3 9 5 2" xfId="1860"/>
    <cellStyle name="Note 3 9 5 2 2" xfId="4371"/>
    <cellStyle name="Note 3 9 5 2 2 2" xfId="13907"/>
    <cellStyle name="Note 3 9 5 2 2 2 2" xfId="31342"/>
    <cellStyle name="Note 3 9 5 2 2 2 3" xfId="45794"/>
    <cellStyle name="Note 3 9 5 2 2 3" xfId="16368"/>
    <cellStyle name="Note 3 9 5 2 2 3 2" xfId="33803"/>
    <cellStyle name="Note 3 9 5 2 2 3 3" xfId="48255"/>
    <cellStyle name="Note 3 9 5 2 2 4" xfId="21807"/>
    <cellStyle name="Note 3 9 5 2 2 5" xfId="36259"/>
    <cellStyle name="Note 3 9 5 2 3" xfId="6833"/>
    <cellStyle name="Note 3 9 5 2 3 2" xfId="24268"/>
    <cellStyle name="Note 3 9 5 2 3 3" xfId="38720"/>
    <cellStyle name="Note 3 9 5 2 4" xfId="9274"/>
    <cellStyle name="Note 3 9 5 2 4 2" xfId="26709"/>
    <cellStyle name="Note 3 9 5 2 4 3" xfId="41161"/>
    <cellStyle name="Note 3 9 5 2 5" xfId="11694"/>
    <cellStyle name="Note 3 9 5 2 5 2" xfId="29129"/>
    <cellStyle name="Note 3 9 5 2 5 3" xfId="43581"/>
    <cellStyle name="Note 3 9 5 2 6" xfId="18701"/>
    <cellStyle name="Note 3 9 5 3" xfId="1861"/>
    <cellStyle name="Note 3 9 5 3 2" xfId="4372"/>
    <cellStyle name="Note 3 9 5 3 2 2" xfId="13908"/>
    <cellStyle name="Note 3 9 5 3 2 2 2" xfId="31343"/>
    <cellStyle name="Note 3 9 5 3 2 2 3" xfId="45795"/>
    <cellStyle name="Note 3 9 5 3 2 3" xfId="16369"/>
    <cellStyle name="Note 3 9 5 3 2 3 2" xfId="33804"/>
    <cellStyle name="Note 3 9 5 3 2 3 3" xfId="48256"/>
    <cellStyle name="Note 3 9 5 3 2 4" xfId="21808"/>
    <cellStyle name="Note 3 9 5 3 2 5" xfId="36260"/>
    <cellStyle name="Note 3 9 5 3 3" xfId="6834"/>
    <cellStyle name="Note 3 9 5 3 3 2" xfId="24269"/>
    <cellStyle name="Note 3 9 5 3 3 3" xfId="38721"/>
    <cellStyle name="Note 3 9 5 3 4" xfId="9275"/>
    <cellStyle name="Note 3 9 5 3 4 2" xfId="26710"/>
    <cellStyle name="Note 3 9 5 3 4 3" xfId="41162"/>
    <cellStyle name="Note 3 9 5 3 5" xfId="11695"/>
    <cellStyle name="Note 3 9 5 3 5 2" xfId="29130"/>
    <cellStyle name="Note 3 9 5 3 5 3" xfId="43582"/>
    <cellStyle name="Note 3 9 5 3 6" xfId="18702"/>
    <cellStyle name="Note 3 9 5 4" xfId="1862"/>
    <cellStyle name="Note 3 9 5 4 2" xfId="4373"/>
    <cellStyle name="Note 3 9 5 4 2 2" xfId="21809"/>
    <cellStyle name="Note 3 9 5 4 2 3" xfId="36261"/>
    <cellStyle name="Note 3 9 5 4 3" xfId="6835"/>
    <cellStyle name="Note 3 9 5 4 3 2" xfId="24270"/>
    <cellStyle name="Note 3 9 5 4 3 3" xfId="38722"/>
    <cellStyle name="Note 3 9 5 4 4" xfId="9276"/>
    <cellStyle name="Note 3 9 5 4 4 2" xfId="26711"/>
    <cellStyle name="Note 3 9 5 4 4 3" xfId="41163"/>
    <cellStyle name="Note 3 9 5 4 5" xfId="11696"/>
    <cellStyle name="Note 3 9 5 4 5 2" xfId="29131"/>
    <cellStyle name="Note 3 9 5 4 5 3" xfId="43583"/>
    <cellStyle name="Note 3 9 5 4 6" xfId="15245"/>
    <cellStyle name="Note 3 9 5 4 6 2" xfId="32680"/>
    <cellStyle name="Note 3 9 5 4 6 3" xfId="47132"/>
    <cellStyle name="Note 3 9 5 4 7" xfId="18703"/>
    <cellStyle name="Note 3 9 5 4 8" xfId="20407"/>
    <cellStyle name="Note 3 9 5 5" xfId="4370"/>
    <cellStyle name="Note 3 9 5 5 2" xfId="13906"/>
    <cellStyle name="Note 3 9 5 5 2 2" xfId="31341"/>
    <cellStyle name="Note 3 9 5 5 2 3" xfId="45793"/>
    <cellStyle name="Note 3 9 5 5 3" xfId="16367"/>
    <cellStyle name="Note 3 9 5 5 3 2" xfId="33802"/>
    <cellStyle name="Note 3 9 5 5 3 3" xfId="48254"/>
    <cellStyle name="Note 3 9 5 5 4" xfId="21806"/>
    <cellStyle name="Note 3 9 5 5 5" xfId="36258"/>
    <cellStyle name="Note 3 9 5 6" xfId="6832"/>
    <cellStyle name="Note 3 9 5 6 2" xfId="24267"/>
    <cellStyle name="Note 3 9 5 6 3" xfId="38719"/>
    <cellStyle name="Note 3 9 5 7" xfId="9273"/>
    <cellStyle name="Note 3 9 5 7 2" xfId="26708"/>
    <cellStyle name="Note 3 9 5 7 3" xfId="41160"/>
    <cellStyle name="Note 3 9 5 8" xfId="11693"/>
    <cellStyle name="Note 3 9 5 8 2" xfId="29128"/>
    <cellStyle name="Note 3 9 5 8 3" xfId="43580"/>
    <cellStyle name="Note 3 9 5 9" xfId="18700"/>
    <cellStyle name="Note 3 9 6" xfId="1863"/>
    <cellStyle name="Note 3 9 6 2" xfId="4374"/>
    <cellStyle name="Note 3 9 6 2 2" xfId="13909"/>
    <cellStyle name="Note 3 9 6 2 2 2" xfId="31344"/>
    <cellStyle name="Note 3 9 6 2 2 3" xfId="45796"/>
    <cellStyle name="Note 3 9 6 2 3" xfId="16370"/>
    <cellStyle name="Note 3 9 6 2 3 2" xfId="33805"/>
    <cellStyle name="Note 3 9 6 2 3 3" xfId="48257"/>
    <cellStyle name="Note 3 9 6 2 4" xfId="21810"/>
    <cellStyle name="Note 3 9 6 2 5" xfId="36262"/>
    <cellStyle name="Note 3 9 6 3" xfId="6836"/>
    <cellStyle name="Note 3 9 6 3 2" xfId="24271"/>
    <cellStyle name="Note 3 9 6 3 3" xfId="38723"/>
    <cellStyle name="Note 3 9 6 4" xfId="9277"/>
    <cellStyle name="Note 3 9 6 4 2" xfId="26712"/>
    <cellStyle name="Note 3 9 6 4 3" xfId="41164"/>
    <cellStyle name="Note 3 9 6 5" xfId="11697"/>
    <cellStyle name="Note 3 9 6 5 2" xfId="29132"/>
    <cellStyle name="Note 3 9 6 5 3" xfId="43584"/>
    <cellStyle name="Note 3 9 6 6" xfId="18704"/>
    <cellStyle name="Note 3 9 7" xfId="1864"/>
    <cellStyle name="Note 3 9 7 2" xfId="4375"/>
    <cellStyle name="Note 3 9 7 2 2" xfId="13910"/>
    <cellStyle name="Note 3 9 7 2 2 2" xfId="31345"/>
    <cellStyle name="Note 3 9 7 2 2 3" xfId="45797"/>
    <cellStyle name="Note 3 9 7 2 3" xfId="16371"/>
    <cellStyle name="Note 3 9 7 2 3 2" xfId="33806"/>
    <cellStyle name="Note 3 9 7 2 3 3" xfId="48258"/>
    <cellStyle name="Note 3 9 7 2 4" xfId="21811"/>
    <cellStyle name="Note 3 9 7 2 5" xfId="36263"/>
    <cellStyle name="Note 3 9 7 3" xfId="6837"/>
    <cellStyle name="Note 3 9 7 3 2" xfId="24272"/>
    <cellStyle name="Note 3 9 7 3 3" xfId="38724"/>
    <cellStyle name="Note 3 9 7 4" xfId="9278"/>
    <cellStyle name="Note 3 9 7 4 2" xfId="26713"/>
    <cellStyle name="Note 3 9 7 4 3" xfId="41165"/>
    <cellStyle name="Note 3 9 7 5" xfId="11698"/>
    <cellStyle name="Note 3 9 7 5 2" xfId="29133"/>
    <cellStyle name="Note 3 9 7 5 3" xfId="43585"/>
    <cellStyle name="Note 3 9 7 6" xfId="18705"/>
    <cellStyle name="Note 3 9 8" xfId="1865"/>
    <cellStyle name="Note 3 9 8 2" xfId="4376"/>
    <cellStyle name="Note 3 9 8 2 2" xfId="21812"/>
    <cellStyle name="Note 3 9 8 2 3" xfId="36264"/>
    <cellStyle name="Note 3 9 8 3" xfId="6838"/>
    <cellStyle name="Note 3 9 8 3 2" xfId="24273"/>
    <cellStyle name="Note 3 9 8 3 3" xfId="38725"/>
    <cellStyle name="Note 3 9 8 4" xfId="9279"/>
    <cellStyle name="Note 3 9 8 4 2" xfId="26714"/>
    <cellStyle name="Note 3 9 8 4 3" xfId="41166"/>
    <cellStyle name="Note 3 9 8 5" xfId="11699"/>
    <cellStyle name="Note 3 9 8 5 2" xfId="29134"/>
    <cellStyle name="Note 3 9 8 5 3" xfId="43586"/>
    <cellStyle name="Note 3 9 8 6" xfId="15246"/>
    <cellStyle name="Note 3 9 8 6 2" xfId="32681"/>
    <cellStyle name="Note 3 9 8 6 3" xfId="47133"/>
    <cellStyle name="Note 3 9 8 7" xfId="18706"/>
    <cellStyle name="Note 3 9 8 8" xfId="20408"/>
    <cellStyle name="Note 3 9 9" xfId="4357"/>
    <cellStyle name="Note 3 9 9 2" xfId="13896"/>
    <cellStyle name="Note 3 9 9 2 2" xfId="31331"/>
    <cellStyle name="Note 3 9 9 2 3" xfId="45783"/>
    <cellStyle name="Note 3 9 9 3" xfId="16357"/>
    <cellStyle name="Note 3 9 9 3 2" xfId="33792"/>
    <cellStyle name="Note 3 9 9 3 3" xfId="48244"/>
    <cellStyle name="Note 3 9 9 4" xfId="21793"/>
    <cellStyle name="Note 3 9 9 5" xfId="36245"/>
    <cellStyle name="Note 30" xfId="1866"/>
    <cellStyle name="Note 30 2" xfId="1867"/>
    <cellStyle name="Note 30 2 2" xfId="4378"/>
    <cellStyle name="Note 30 2 2 2" xfId="13912"/>
    <cellStyle name="Note 30 2 2 2 2" xfId="31347"/>
    <cellStyle name="Note 30 2 2 2 3" xfId="45799"/>
    <cellStyle name="Note 30 2 2 3" xfId="16373"/>
    <cellStyle name="Note 30 2 2 3 2" xfId="33808"/>
    <cellStyle name="Note 30 2 2 3 3" xfId="48260"/>
    <cellStyle name="Note 30 2 2 4" xfId="21814"/>
    <cellStyle name="Note 30 2 2 5" xfId="36266"/>
    <cellStyle name="Note 30 2 3" xfId="6840"/>
    <cellStyle name="Note 30 2 3 2" xfId="24275"/>
    <cellStyle name="Note 30 2 3 3" xfId="38727"/>
    <cellStyle name="Note 30 2 4" xfId="9281"/>
    <cellStyle name="Note 30 2 4 2" xfId="26716"/>
    <cellStyle name="Note 30 2 4 3" xfId="41168"/>
    <cellStyle name="Note 30 2 5" xfId="11701"/>
    <cellStyle name="Note 30 2 5 2" xfId="29136"/>
    <cellStyle name="Note 30 2 5 3" xfId="43588"/>
    <cellStyle name="Note 30 2 6" xfId="18708"/>
    <cellStyle name="Note 30 3" xfId="1868"/>
    <cellStyle name="Note 30 3 2" xfId="4379"/>
    <cellStyle name="Note 30 3 2 2" xfId="13913"/>
    <cellStyle name="Note 30 3 2 2 2" xfId="31348"/>
    <cellStyle name="Note 30 3 2 2 3" xfId="45800"/>
    <cellStyle name="Note 30 3 2 3" xfId="16374"/>
    <cellStyle name="Note 30 3 2 3 2" xfId="33809"/>
    <cellStyle name="Note 30 3 2 3 3" xfId="48261"/>
    <cellStyle name="Note 30 3 2 4" xfId="21815"/>
    <cellStyle name="Note 30 3 2 5" xfId="36267"/>
    <cellStyle name="Note 30 3 3" xfId="6841"/>
    <cellStyle name="Note 30 3 3 2" xfId="24276"/>
    <cellStyle name="Note 30 3 3 3" xfId="38728"/>
    <cellStyle name="Note 30 3 4" xfId="9282"/>
    <cellStyle name="Note 30 3 4 2" xfId="26717"/>
    <cellStyle name="Note 30 3 4 3" xfId="41169"/>
    <cellStyle name="Note 30 3 5" xfId="11702"/>
    <cellStyle name="Note 30 3 5 2" xfId="29137"/>
    <cellStyle name="Note 30 3 5 3" xfId="43589"/>
    <cellStyle name="Note 30 3 6" xfId="18709"/>
    <cellStyle name="Note 30 4" xfId="1869"/>
    <cellStyle name="Note 30 4 2" xfId="4380"/>
    <cellStyle name="Note 30 4 2 2" xfId="21816"/>
    <cellStyle name="Note 30 4 2 3" xfId="36268"/>
    <cellStyle name="Note 30 4 3" xfId="6842"/>
    <cellStyle name="Note 30 4 3 2" xfId="24277"/>
    <cellStyle name="Note 30 4 3 3" xfId="38729"/>
    <cellStyle name="Note 30 4 4" xfId="9283"/>
    <cellStyle name="Note 30 4 4 2" xfId="26718"/>
    <cellStyle name="Note 30 4 4 3" xfId="41170"/>
    <cellStyle name="Note 30 4 5" xfId="11703"/>
    <cellStyle name="Note 30 4 5 2" xfId="29138"/>
    <cellStyle name="Note 30 4 5 3" xfId="43590"/>
    <cellStyle name="Note 30 4 6" xfId="15247"/>
    <cellStyle name="Note 30 4 6 2" xfId="32682"/>
    <cellStyle name="Note 30 4 6 3" xfId="47134"/>
    <cellStyle name="Note 30 4 7" xfId="18710"/>
    <cellStyle name="Note 30 4 8" xfId="20409"/>
    <cellStyle name="Note 30 5" xfId="4377"/>
    <cellStyle name="Note 30 5 2" xfId="13911"/>
    <cellStyle name="Note 30 5 2 2" xfId="31346"/>
    <cellStyle name="Note 30 5 2 3" xfId="45798"/>
    <cellStyle name="Note 30 5 3" xfId="16372"/>
    <cellStyle name="Note 30 5 3 2" xfId="33807"/>
    <cellStyle name="Note 30 5 3 3" xfId="48259"/>
    <cellStyle name="Note 30 5 4" xfId="21813"/>
    <cellStyle name="Note 30 5 5" xfId="36265"/>
    <cellStyle name="Note 30 6" xfId="6839"/>
    <cellStyle name="Note 30 6 2" xfId="24274"/>
    <cellStyle name="Note 30 6 3" xfId="38726"/>
    <cellStyle name="Note 30 7" xfId="9280"/>
    <cellStyle name="Note 30 7 2" xfId="26715"/>
    <cellStyle name="Note 30 7 3" xfId="41167"/>
    <cellStyle name="Note 30 8" xfId="11700"/>
    <cellStyle name="Note 30 8 2" xfId="29135"/>
    <cellStyle name="Note 30 8 3" xfId="43587"/>
    <cellStyle name="Note 30 9" xfId="18707"/>
    <cellStyle name="Note 31" xfId="1870"/>
    <cellStyle name="Note 31 2" xfId="1871"/>
    <cellStyle name="Note 31 2 2" xfId="4382"/>
    <cellStyle name="Note 31 2 2 2" xfId="13915"/>
    <cellStyle name="Note 31 2 2 2 2" xfId="31350"/>
    <cellStyle name="Note 31 2 2 2 3" xfId="45802"/>
    <cellStyle name="Note 31 2 2 3" xfId="16376"/>
    <cellStyle name="Note 31 2 2 3 2" xfId="33811"/>
    <cellStyle name="Note 31 2 2 3 3" xfId="48263"/>
    <cellStyle name="Note 31 2 2 4" xfId="21818"/>
    <cellStyle name="Note 31 2 2 5" xfId="36270"/>
    <cellStyle name="Note 31 2 3" xfId="6844"/>
    <cellStyle name="Note 31 2 3 2" xfId="24279"/>
    <cellStyle name="Note 31 2 3 3" xfId="38731"/>
    <cellStyle name="Note 31 2 4" xfId="9285"/>
    <cellStyle name="Note 31 2 4 2" xfId="26720"/>
    <cellStyle name="Note 31 2 4 3" xfId="41172"/>
    <cellStyle name="Note 31 2 5" xfId="11705"/>
    <cellStyle name="Note 31 2 5 2" xfId="29140"/>
    <cellStyle name="Note 31 2 5 3" xfId="43592"/>
    <cellStyle name="Note 31 2 6" xfId="18712"/>
    <cellStyle name="Note 31 3" xfId="1872"/>
    <cellStyle name="Note 31 3 2" xfId="4383"/>
    <cellStyle name="Note 31 3 2 2" xfId="13916"/>
    <cellStyle name="Note 31 3 2 2 2" xfId="31351"/>
    <cellStyle name="Note 31 3 2 2 3" xfId="45803"/>
    <cellStyle name="Note 31 3 2 3" xfId="16377"/>
    <cellStyle name="Note 31 3 2 3 2" xfId="33812"/>
    <cellStyle name="Note 31 3 2 3 3" xfId="48264"/>
    <cellStyle name="Note 31 3 2 4" xfId="21819"/>
    <cellStyle name="Note 31 3 2 5" xfId="36271"/>
    <cellStyle name="Note 31 3 3" xfId="6845"/>
    <cellStyle name="Note 31 3 3 2" xfId="24280"/>
    <cellStyle name="Note 31 3 3 3" xfId="38732"/>
    <cellStyle name="Note 31 3 4" xfId="9286"/>
    <cellStyle name="Note 31 3 4 2" xfId="26721"/>
    <cellStyle name="Note 31 3 4 3" xfId="41173"/>
    <cellStyle name="Note 31 3 5" xfId="11706"/>
    <cellStyle name="Note 31 3 5 2" xfId="29141"/>
    <cellStyle name="Note 31 3 5 3" xfId="43593"/>
    <cellStyle name="Note 31 3 6" xfId="18713"/>
    <cellStyle name="Note 31 4" xfId="1873"/>
    <cellStyle name="Note 31 4 2" xfId="4384"/>
    <cellStyle name="Note 31 4 2 2" xfId="21820"/>
    <cellStyle name="Note 31 4 2 3" xfId="36272"/>
    <cellStyle name="Note 31 4 3" xfId="6846"/>
    <cellStyle name="Note 31 4 3 2" xfId="24281"/>
    <cellStyle name="Note 31 4 3 3" xfId="38733"/>
    <cellStyle name="Note 31 4 4" xfId="9287"/>
    <cellStyle name="Note 31 4 4 2" xfId="26722"/>
    <cellStyle name="Note 31 4 4 3" xfId="41174"/>
    <cellStyle name="Note 31 4 5" xfId="11707"/>
    <cellStyle name="Note 31 4 5 2" xfId="29142"/>
    <cellStyle name="Note 31 4 5 3" xfId="43594"/>
    <cellStyle name="Note 31 4 6" xfId="15248"/>
    <cellStyle name="Note 31 4 6 2" xfId="32683"/>
    <cellStyle name="Note 31 4 6 3" xfId="47135"/>
    <cellStyle name="Note 31 4 7" xfId="18714"/>
    <cellStyle name="Note 31 4 8" xfId="20410"/>
    <cellStyle name="Note 31 5" xfId="4381"/>
    <cellStyle name="Note 31 5 2" xfId="13914"/>
    <cellStyle name="Note 31 5 2 2" xfId="31349"/>
    <cellStyle name="Note 31 5 2 3" xfId="45801"/>
    <cellStyle name="Note 31 5 3" xfId="16375"/>
    <cellStyle name="Note 31 5 3 2" xfId="33810"/>
    <cellStyle name="Note 31 5 3 3" xfId="48262"/>
    <cellStyle name="Note 31 5 4" xfId="21817"/>
    <cellStyle name="Note 31 5 5" xfId="36269"/>
    <cellStyle name="Note 31 6" xfId="6843"/>
    <cellStyle name="Note 31 6 2" xfId="24278"/>
    <cellStyle name="Note 31 6 3" xfId="38730"/>
    <cellStyle name="Note 31 7" xfId="9284"/>
    <cellStyle name="Note 31 7 2" xfId="26719"/>
    <cellStyle name="Note 31 7 3" xfId="41171"/>
    <cellStyle name="Note 31 8" xfId="11704"/>
    <cellStyle name="Note 31 8 2" xfId="29139"/>
    <cellStyle name="Note 31 8 3" xfId="43591"/>
    <cellStyle name="Note 31 9" xfId="18711"/>
    <cellStyle name="Note 32" xfId="1874"/>
    <cellStyle name="Note 32 2" xfId="1875"/>
    <cellStyle name="Note 32 2 2" xfId="4386"/>
    <cellStyle name="Note 32 2 2 2" xfId="13918"/>
    <cellStyle name="Note 32 2 2 2 2" xfId="31353"/>
    <cellStyle name="Note 32 2 2 2 3" xfId="45805"/>
    <cellStyle name="Note 32 2 2 3" xfId="16379"/>
    <cellStyle name="Note 32 2 2 3 2" xfId="33814"/>
    <cellStyle name="Note 32 2 2 3 3" xfId="48266"/>
    <cellStyle name="Note 32 2 2 4" xfId="21822"/>
    <cellStyle name="Note 32 2 2 5" xfId="36274"/>
    <cellStyle name="Note 32 2 3" xfId="6848"/>
    <cellStyle name="Note 32 2 3 2" xfId="24283"/>
    <cellStyle name="Note 32 2 3 3" xfId="38735"/>
    <cellStyle name="Note 32 2 4" xfId="9289"/>
    <cellStyle name="Note 32 2 4 2" xfId="26724"/>
    <cellStyle name="Note 32 2 4 3" xfId="41176"/>
    <cellStyle name="Note 32 2 5" xfId="11709"/>
    <cellStyle name="Note 32 2 5 2" xfId="29144"/>
    <cellStyle name="Note 32 2 5 3" xfId="43596"/>
    <cellStyle name="Note 32 2 6" xfId="18716"/>
    <cellStyle name="Note 32 3" xfId="1876"/>
    <cellStyle name="Note 32 3 2" xfId="4387"/>
    <cellStyle name="Note 32 3 2 2" xfId="13919"/>
    <cellStyle name="Note 32 3 2 2 2" xfId="31354"/>
    <cellStyle name="Note 32 3 2 2 3" xfId="45806"/>
    <cellStyle name="Note 32 3 2 3" xfId="16380"/>
    <cellStyle name="Note 32 3 2 3 2" xfId="33815"/>
    <cellStyle name="Note 32 3 2 3 3" xfId="48267"/>
    <cellStyle name="Note 32 3 2 4" xfId="21823"/>
    <cellStyle name="Note 32 3 2 5" xfId="36275"/>
    <cellStyle name="Note 32 3 3" xfId="6849"/>
    <cellStyle name="Note 32 3 3 2" xfId="24284"/>
    <cellStyle name="Note 32 3 3 3" xfId="38736"/>
    <cellStyle name="Note 32 3 4" xfId="9290"/>
    <cellStyle name="Note 32 3 4 2" xfId="26725"/>
    <cellStyle name="Note 32 3 4 3" xfId="41177"/>
    <cellStyle name="Note 32 3 5" xfId="11710"/>
    <cellStyle name="Note 32 3 5 2" xfId="29145"/>
    <cellStyle name="Note 32 3 5 3" xfId="43597"/>
    <cellStyle name="Note 32 3 6" xfId="18717"/>
    <cellStyle name="Note 32 4" xfId="1877"/>
    <cellStyle name="Note 32 4 2" xfId="4388"/>
    <cellStyle name="Note 32 4 2 2" xfId="21824"/>
    <cellStyle name="Note 32 4 2 3" xfId="36276"/>
    <cellStyle name="Note 32 4 3" xfId="6850"/>
    <cellStyle name="Note 32 4 3 2" xfId="24285"/>
    <cellStyle name="Note 32 4 3 3" xfId="38737"/>
    <cellStyle name="Note 32 4 4" xfId="9291"/>
    <cellStyle name="Note 32 4 4 2" xfId="26726"/>
    <cellStyle name="Note 32 4 4 3" xfId="41178"/>
    <cellStyle name="Note 32 4 5" xfId="11711"/>
    <cellStyle name="Note 32 4 5 2" xfId="29146"/>
    <cellStyle name="Note 32 4 5 3" xfId="43598"/>
    <cellStyle name="Note 32 4 6" xfId="15249"/>
    <cellStyle name="Note 32 4 6 2" xfId="32684"/>
    <cellStyle name="Note 32 4 6 3" xfId="47136"/>
    <cellStyle name="Note 32 4 7" xfId="18718"/>
    <cellStyle name="Note 32 4 8" xfId="20411"/>
    <cellStyle name="Note 32 5" xfId="4385"/>
    <cellStyle name="Note 32 5 2" xfId="13917"/>
    <cellStyle name="Note 32 5 2 2" xfId="31352"/>
    <cellStyle name="Note 32 5 2 3" xfId="45804"/>
    <cellStyle name="Note 32 5 3" xfId="16378"/>
    <cellStyle name="Note 32 5 3 2" xfId="33813"/>
    <cellStyle name="Note 32 5 3 3" xfId="48265"/>
    <cellStyle name="Note 32 5 4" xfId="21821"/>
    <cellStyle name="Note 32 5 5" xfId="36273"/>
    <cellStyle name="Note 32 6" xfId="6847"/>
    <cellStyle name="Note 32 6 2" xfId="24282"/>
    <cellStyle name="Note 32 6 3" xfId="38734"/>
    <cellStyle name="Note 32 7" xfId="9288"/>
    <cellStyle name="Note 32 7 2" xfId="26723"/>
    <cellStyle name="Note 32 7 3" xfId="41175"/>
    <cellStyle name="Note 32 8" xfId="11708"/>
    <cellStyle name="Note 32 8 2" xfId="29143"/>
    <cellStyle name="Note 32 8 3" xfId="43595"/>
    <cellStyle name="Note 32 9" xfId="18715"/>
    <cellStyle name="Note 33" xfId="1878"/>
    <cellStyle name="Note 33 2" xfId="1879"/>
    <cellStyle name="Note 33 2 2" xfId="4390"/>
    <cellStyle name="Note 33 2 2 2" xfId="13921"/>
    <cellStyle name="Note 33 2 2 2 2" xfId="31356"/>
    <cellStyle name="Note 33 2 2 2 3" xfId="45808"/>
    <cellStyle name="Note 33 2 2 3" xfId="16382"/>
    <cellStyle name="Note 33 2 2 3 2" xfId="33817"/>
    <cellStyle name="Note 33 2 2 3 3" xfId="48269"/>
    <cellStyle name="Note 33 2 2 4" xfId="21826"/>
    <cellStyle name="Note 33 2 2 5" xfId="36278"/>
    <cellStyle name="Note 33 2 3" xfId="6852"/>
    <cellStyle name="Note 33 2 3 2" xfId="24287"/>
    <cellStyle name="Note 33 2 3 3" xfId="38739"/>
    <cellStyle name="Note 33 2 4" xfId="9293"/>
    <cellStyle name="Note 33 2 4 2" xfId="26728"/>
    <cellStyle name="Note 33 2 4 3" xfId="41180"/>
    <cellStyle name="Note 33 2 5" xfId="11713"/>
    <cellStyle name="Note 33 2 5 2" xfId="29148"/>
    <cellStyle name="Note 33 2 5 3" xfId="43600"/>
    <cellStyle name="Note 33 2 6" xfId="18720"/>
    <cellStyle name="Note 33 3" xfId="1880"/>
    <cellStyle name="Note 33 3 2" xfId="4391"/>
    <cellStyle name="Note 33 3 2 2" xfId="13922"/>
    <cellStyle name="Note 33 3 2 2 2" xfId="31357"/>
    <cellStyle name="Note 33 3 2 2 3" xfId="45809"/>
    <cellStyle name="Note 33 3 2 3" xfId="16383"/>
    <cellStyle name="Note 33 3 2 3 2" xfId="33818"/>
    <cellStyle name="Note 33 3 2 3 3" xfId="48270"/>
    <cellStyle name="Note 33 3 2 4" xfId="21827"/>
    <cellStyle name="Note 33 3 2 5" xfId="36279"/>
    <cellStyle name="Note 33 3 3" xfId="6853"/>
    <cellStyle name="Note 33 3 3 2" xfId="24288"/>
    <cellStyle name="Note 33 3 3 3" xfId="38740"/>
    <cellStyle name="Note 33 3 4" xfId="9294"/>
    <cellStyle name="Note 33 3 4 2" xfId="26729"/>
    <cellStyle name="Note 33 3 4 3" xfId="41181"/>
    <cellStyle name="Note 33 3 5" xfId="11714"/>
    <cellStyle name="Note 33 3 5 2" xfId="29149"/>
    <cellStyle name="Note 33 3 5 3" xfId="43601"/>
    <cellStyle name="Note 33 3 6" xfId="18721"/>
    <cellStyle name="Note 33 4" xfId="1881"/>
    <cellStyle name="Note 33 4 2" xfId="4392"/>
    <cellStyle name="Note 33 4 2 2" xfId="21828"/>
    <cellStyle name="Note 33 4 2 3" xfId="36280"/>
    <cellStyle name="Note 33 4 3" xfId="6854"/>
    <cellStyle name="Note 33 4 3 2" xfId="24289"/>
    <cellStyle name="Note 33 4 3 3" xfId="38741"/>
    <cellStyle name="Note 33 4 4" xfId="9295"/>
    <cellStyle name="Note 33 4 4 2" xfId="26730"/>
    <cellStyle name="Note 33 4 4 3" xfId="41182"/>
    <cellStyle name="Note 33 4 5" xfId="11715"/>
    <cellStyle name="Note 33 4 5 2" xfId="29150"/>
    <cellStyle name="Note 33 4 5 3" xfId="43602"/>
    <cellStyle name="Note 33 4 6" xfId="15250"/>
    <cellStyle name="Note 33 4 6 2" xfId="32685"/>
    <cellStyle name="Note 33 4 6 3" xfId="47137"/>
    <cellStyle name="Note 33 4 7" xfId="18722"/>
    <cellStyle name="Note 33 4 8" xfId="20412"/>
    <cellStyle name="Note 33 5" xfId="4389"/>
    <cellStyle name="Note 33 5 2" xfId="13920"/>
    <cellStyle name="Note 33 5 2 2" xfId="31355"/>
    <cellStyle name="Note 33 5 2 3" xfId="45807"/>
    <cellStyle name="Note 33 5 3" xfId="16381"/>
    <cellStyle name="Note 33 5 3 2" xfId="33816"/>
    <cellStyle name="Note 33 5 3 3" xfId="48268"/>
    <cellStyle name="Note 33 5 4" xfId="21825"/>
    <cellStyle name="Note 33 5 5" xfId="36277"/>
    <cellStyle name="Note 33 6" xfId="6851"/>
    <cellStyle name="Note 33 6 2" xfId="24286"/>
    <cellStyle name="Note 33 6 3" xfId="38738"/>
    <cellStyle name="Note 33 7" xfId="9292"/>
    <cellStyle name="Note 33 7 2" xfId="26727"/>
    <cellStyle name="Note 33 7 3" xfId="41179"/>
    <cellStyle name="Note 33 8" xfId="11712"/>
    <cellStyle name="Note 33 8 2" xfId="29147"/>
    <cellStyle name="Note 33 8 3" xfId="43599"/>
    <cellStyle name="Note 33 9" xfId="18719"/>
    <cellStyle name="Note 34" xfId="1882"/>
    <cellStyle name="Note 34 2" xfId="1883"/>
    <cellStyle name="Note 34 2 2" xfId="4394"/>
    <cellStyle name="Note 34 2 2 2" xfId="13924"/>
    <cellStyle name="Note 34 2 2 2 2" xfId="31359"/>
    <cellStyle name="Note 34 2 2 2 3" xfId="45811"/>
    <cellStyle name="Note 34 2 2 3" xfId="16385"/>
    <cellStyle name="Note 34 2 2 3 2" xfId="33820"/>
    <cellStyle name="Note 34 2 2 3 3" xfId="48272"/>
    <cellStyle name="Note 34 2 2 4" xfId="21830"/>
    <cellStyle name="Note 34 2 2 5" xfId="36282"/>
    <cellStyle name="Note 34 2 3" xfId="6856"/>
    <cellStyle name="Note 34 2 3 2" xfId="24291"/>
    <cellStyle name="Note 34 2 3 3" xfId="38743"/>
    <cellStyle name="Note 34 2 4" xfId="9297"/>
    <cellStyle name="Note 34 2 4 2" xfId="26732"/>
    <cellStyle name="Note 34 2 4 3" xfId="41184"/>
    <cellStyle name="Note 34 2 5" xfId="11717"/>
    <cellStyle name="Note 34 2 5 2" xfId="29152"/>
    <cellStyle name="Note 34 2 5 3" xfId="43604"/>
    <cellStyle name="Note 34 2 6" xfId="18724"/>
    <cellStyle name="Note 34 3" xfId="1884"/>
    <cellStyle name="Note 34 3 2" xfId="4395"/>
    <cellStyle name="Note 34 3 2 2" xfId="13925"/>
    <cellStyle name="Note 34 3 2 2 2" xfId="31360"/>
    <cellStyle name="Note 34 3 2 2 3" xfId="45812"/>
    <cellStyle name="Note 34 3 2 3" xfId="16386"/>
    <cellStyle name="Note 34 3 2 3 2" xfId="33821"/>
    <cellStyle name="Note 34 3 2 3 3" xfId="48273"/>
    <cellStyle name="Note 34 3 2 4" xfId="21831"/>
    <cellStyle name="Note 34 3 2 5" xfId="36283"/>
    <cellStyle name="Note 34 3 3" xfId="6857"/>
    <cellStyle name="Note 34 3 3 2" xfId="24292"/>
    <cellStyle name="Note 34 3 3 3" xfId="38744"/>
    <cellStyle name="Note 34 3 4" xfId="9298"/>
    <cellStyle name="Note 34 3 4 2" xfId="26733"/>
    <cellStyle name="Note 34 3 4 3" xfId="41185"/>
    <cellStyle name="Note 34 3 5" xfId="11718"/>
    <cellStyle name="Note 34 3 5 2" xfId="29153"/>
    <cellStyle name="Note 34 3 5 3" xfId="43605"/>
    <cellStyle name="Note 34 3 6" xfId="18725"/>
    <cellStyle name="Note 34 4" xfId="1885"/>
    <cellStyle name="Note 34 4 2" xfId="4396"/>
    <cellStyle name="Note 34 4 2 2" xfId="21832"/>
    <cellStyle name="Note 34 4 2 3" xfId="36284"/>
    <cellStyle name="Note 34 4 3" xfId="6858"/>
    <cellStyle name="Note 34 4 3 2" xfId="24293"/>
    <cellStyle name="Note 34 4 3 3" xfId="38745"/>
    <cellStyle name="Note 34 4 4" xfId="9299"/>
    <cellStyle name="Note 34 4 4 2" xfId="26734"/>
    <cellStyle name="Note 34 4 4 3" xfId="41186"/>
    <cellStyle name="Note 34 4 5" xfId="11719"/>
    <cellStyle name="Note 34 4 5 2" xfId="29154"/>
    <cellStyle name="Note 34 4 5 3" xfId="43606"/>
    <cellStyle name="Note 34 4 6" xfId="15251"/>
    <cellStyle name="Note 34 4 6 2" xfId="32686"/>
    <cellStyle name="Note 34 4 6 3" xfId="47138"/>
    <cellStyle name="Note 34 4 7" xfId="18726"/>
    <cellStyle name="Note 34 4 8" xfId="20413"/>
    <cellStyle name="Note 34 5" xfId="4393"/>
    <cellStyle name="Note 34 5 2" xfId="13923"/>
    <cellStyle name="Note 34 5 2 2" xfId="31358"/>
    <cellStyle name="Note 34 5 2 3" xfId="45810"/>
    <cellStyle name="Note 34 5 3" xfId="16384"/>
    <cellStyle name="Note 34 5 3 2" xfId="33819"/>
    <cellStyle name="Note 34 5 3 3" xfId="48271"/>
    <cellStyle name="Note 34 5 4" xfId="21829"/>
    <cellStyle name="Note 34 5 5" xfId="36281"/>
    <cellStyle name="Note 34 6" xfId="6855"/>
    <cellStyle name="Note 34 6 2" xfId="24290"/>
    <cellStyle name="Note 34 6 3" xfId="38742"/>
    <cellStyle name="Note 34 7" xfId="9296"/>
    <cellStyle name="Note 34 7 2" xfId="26731"/>
    <cellStyle name="Note 34 7 3" xfId="41183"/>
    <cellStyle name="Note 34 8" xfId="11716"/>
    <cellStyle name="Note 34 8 2" xfId="29151"/>
    <cellStyle name="Note 34 8 3" xfId="43603"/>
    <cellStyle name="Note 34 9" xfId="18723"/>
    <cellStyle name="Note 35" xfId="1886"/>
    <cellStyle name="Note 35 2" xfId="1887"/>
    <cellStyle name="Note 35 2 2" xfId="4398"/>
    <cellStyle name="Note 35 2 2 2" xfId="13927"/>
    <cellStyle name="Note 35 2 2 2 2" xfId="31362"/>
    <cellStyle name="Note 35 2 2 2 3" xfId="45814"/>
    <cellStyle name="Note 35 2 2 3" xfId="16388"/>
    <cellStyle name="Note 35 2 2 3 2" xfId="33823"/>
    <cellStyle name="Note 35 2 2 3 3" xfId="48275"/>
    <cellStyle name="Note 35 2 2 4" xfId="21834"/>
    <cellStyle name="Note 35 2 2 5" xfId="36286"/>
    <cellStyle name="Note 35 2 3" xfId="6860"/>
    <cellStyle name="Note 35 2 3 2" xfId="24295"/>
    <cellStyle name="Note 35 2 3 3" xfId="38747"/>
    <cellStyle name="Note 35 2 4" xfId="9301"/>
    <cellStyle name="Note 35 2 4 2" xfId="26736"/>
    <cellStyle name="Note 35 2 4 3" xfId="41188"/>
    <cellStyle name="Note 35 2 5" xfId="11721"/>
    <cellStyle name="Note 35 2 5 2" xfId="29156"/>
    <cellStyle name="Note 35 2 5 3" xfId="43608"/>
    <cellStyle name="Note 35 2 6" xfId="18728"/>
    <cellStyle name="Note 35 3" xfId="1888"/>
    <cellStyle name="Note 35 3 2" xfId="4399"/>
    <cellStyle name="Note 35 3 2 2" xfId="13928"/>
    <cellStyle name="Note 35 3 2 2 2" xfId="31363"/>
    <cellStyle name="Note 35 3 2 2 3" xfId="45815"/>
    <cellStyle name="Note 35 3 2 3" xfId="16389"/>
    <cellStyle name="Note 35 3 2 3 2" xfId="33824"/>
    <cellStyle name="Note 35 3 2 3 3" xfId="48276"/>
    <cellStyle name="Note 35 3 2 4" xfId="21835"/>
    <cellStyle name="Note 35 3 2 5" xfId="36287"/>
    <cellStyle name="Note 35 3 3" xfId="6861"/>
    <cellStyle name="Note 35 3 3 2" xfId="24296"/>
    <cellStyle name="Note 35 3 3 3" xfId="38748"/>
    <cellStyle name="Note 35 3 4" xfId="9302"/>
    <cellStyle name="Note 35 3 4 2" xfId="26737"/>
    <cellStyle name="Note 35 3 4 3" xfId="41189"/>
    <cellStyle name="Note 35 3 5" xfId="11722"/>
    <cellStyle name="Note 35 3 5 2" xfId="29157"/>
    <cellStyle name="Note 35 3 5 3" xfId="43609"/>
    <cellStyle name="Note 35 3 6" xfId="18729"/>
    <cellStyle name="Note 35 4" xfId="1889"/>
    <cellStyle name="Note 35 4 2" xfId="4400"/>
    <cellStyle name="Note 35 4 2 2" xfId="21836"/>
    <cellStyle name="Note 35 4 2 3" xfId="36288"/>
    <cellStyle name="Note 35 4 3" xfId="6862"/>
    <cellStyle name="Note 35 4 3 2" xfId="24297"/>
    <cellStyle name="Note 35 4 3 3" xfId="38749"/>
    <cellStyle name="Note 35 4 4" xfId="9303"/>
    <cellStyle name="Note 35 4 4 2" xfId="26738"/>
    <cellStyle name="Note 35 4 4 3" xfId="41190"/>
    <cellStyle name="Note 35 4 5" xfId="11723"/>
    <cellStyle name="Note 35 4 5 2" xfId="29158"/>
    <cellStyle name="Note 35 4 5 3" xfId="43610"/>
    <cellStyle name="Note 35 4 6" xfId="15252"/>
    <cellStyle name="Note 35 4 6 2" xfId="32687"/>
    <cellStyle name="Note 35 4 6 3" xfId="47139"/>
    <cellStyle name="Note 35 4 7" xfId="18730"/>
    <cellStyle name="Note 35 4 8" xfId="20414"/>
    <cellStyle name="Note 35 5" xfId="4397"/>
    <cellStyle name="Note 35 5 2" xfId="13926"/>
    <cellStyle name="Note 35 5 2 2" xfId="31361"/>
    <cellStyle name="Note 35 5 2 3" xfId="45813"/>
    <cellStyle name="Note 35 5 3" xfId="16387"/>
    <cellStyle name="Note 35 5 3 2" xfId="33822"/>
    <cellStyle name="Note 35 5 3 3" xfId="48274"/>
    <cellStyle name="Note 35 5 4" xfId="21833"/>
    <cellStyle name="Note 35 5 5" xfId="36285"/>
    <cellStyle name="Note 35 6" xfId="6859"/>
    <cellStyle name="Note 35 6 2" xfId="24294"/>
    <cellStyle name="Note 35 6 3" xfId="38746"/>
    <cellStyle name="Note 35 7" xfId="9300"/>
    <cellStyle name="Note 35 7 2" xfId="26735"/>
    <cellStyle name="Note 35 7 3" xfId="41187"/>
    <cellStyle name="Note 35 8" xfId="11720"/>
    <cellStyle name="Note 35 8 2" xfId="29155"/>
    <cellStyle name="Note 35 8 3" xfId="43607"/>
    <cellStyle name="Note 35 9" xfId="18727"/>
    <cellStyle name="Note 36" xfId="1890"/>
    <cellStyle name="Note 36 2" xfId="1891"/>
    <cellStyle name="Note 36 2 2" xfId="4402"/>
    <cellStyle name="Note 36 2 2 2" xfId="13930"/>
    <cellStyle name="Note 36 2 2 2 2" xfId="31365"/>
    <cellStyle name="Note 36 2 2 2 3" xfId="45817"/>
    <cellStyle name="Note 36 2 2 3" xfId="16391"/>
    <cellStyle name="Note 36 2 2 3 2" xfId="33826"/>
    <cellStyle name="Note 36 2 2 3 3" xfId="48278"/>
    <cellStyle name="Note 36 2 2 4" xfId="21838"/>
    <cellStyle name="Note 36 2 2 5" xfId="36290"/>
    <cellStyle name="Note 36 2 3" xfId="6864"/>
    <cellStyle name="Note 36 2 3 2" xfId="24299"/>
    <cellStyle name="Note 36 2 3 3" xfId="38751"/>
    <cellStyle name="Note 36 2 4" xfId="9305"/>
    <cellStyle name="Note 36 2 4 2" xfId="26740"/>
    <cellStyle name="Note 36 2 4 3" xfId="41192"/>
    <cellStyle name="Note 36 2 5" xfId="11725"/>
    <cellStyle name="Note 36 2 5 2" xfId="29160"/>
    <cellStyle name="Note 36 2 5 3" xfId="43612"/>
    <cellStyle name="Note 36 2 6" xfId="18732"/>
    <cellStyle name="Note 36 3" xfId="1892"/>
    <cellStyle name="Note 36 3 2" xfId="4403"/>
    <cellStyle name="Note 36 3 2 2" xfId="13931"/>
    <cellStyle name="Note 36 3 2 2 2" xfId="31366"/>
    <cellStyle name="Note 36 3 2 2 3" xfId="45818"/>
    <cellStyle name="Note 36 3 2 3" xfId="16392"/>
    <cellStyle name="Note 36 3 2 3 2" xfId="33827"/>
    <cellStyle name="Note 36 3 2 3 3" xfId="48279"/>
    <cellStyle name="Note 36 3 2 4" xfId="21839"/>
    <cellStyle name="Note 36 3 2 5" xfId="36291"/>
    <cellStyle name="Note 36 3 3" xfId="6865"/>
    <cellStyle name="Note 36 3 3 2" xfId="24300"/>
    <cellStyle name="Note 36 3 3 3" xfId="38752"/>
    <cellStyle name="Note 36 3 4" xfId="9306"/>
    <cellStyle name="Note 36 3 4 2" xfId="26741"/>
    <cellStyle name="Note 36 3 4 3" xfId="41193"/>
    <cellStyle name="Note 36 3 5" xfId="11726"/>
    <cellStyle name="Note 36 3 5 2" xfId="29161"/>
    <cellStyle name="Note 36 3 5 3" xfId="43613"/>
    <cellStyle name="Note 36 3 6" xfId="18733"/>
    <cellStyle name="Note 36 4" xfId="1893"/>
    <cellStyle name="Note 36 4 2" xfId="4404"/>
    <cellStyle name="Note 36 4 2 2" xfId="21840"/>
    <cellStyle name="Note 36 4 2 3" xfId="36292"/>
    <cellStyle name="Note 36 4 3" xfId="6866"/>
    <cellStyle name="Note 36 4 3 2" xfId="24301"/>
    <cellStyle name="Note 36 4 3 3" xfId="38753"/>
    <cellStyle name="Note 36 4 4" xfId="9307"/>
    <cellStyle name="Note 36 4 4 2" xfId="26742"/>
    <cellStyle name="Note 36 4 4 3" xfId="41194"/>
    <cellStyle name="Note 36 4 5" xfId="11727"/>
    <cellStyle name="Note 36 4 5 2" xfId="29162"/>
    <cellStyle name="Note 36 4 5 3" xfId="43614"/>
    <cellStyle name="Note 36 4 6" xfId="15253"/>
    <cellStyle name="Note 36 4 6 2" xfId="32688"/>
    <cellStyle name="Note 36 4 6 3" xfId="47140"/>
    <cellStyle name="Note 36 4 7" xfId="18734"/>
    <cellStyle name="Note 36 4 8" xfId="20415"/>
    <cellStyle name="Note 36 5" xfId="4401"/>
    <cellStyle name="Note 36 5 2" xfId="13929"/>
    <cellStyle name="Note 36 5 2 2" xfId="31364"/>
    <cellStyle name="Note 36 5 2 3" xfId="45816"/>
    <cellStyle name="Note 36 5 3" xfId="16390"/>
    <cellStyle name="Note 36 5 3 2" xfId="33825"/>
    <cellStyle name="Note 36 5 3 3" xfId="48277"/>
    <cellStyle name="Note 36 5 4" xfId="21837"/>
    <cellStyle name="Note 36 5 5" xfId="36289"/>
    <cellStyle name="Note 36 6" xfId="6863"/>
    <cellStyle name="Note 36 6 2" xfId="24298"/>
    <cellStyle name="Note 36 6 3" xfId="38750"/>
    <cellStyle name="Note 36 7" xfId="9304"/>
    <cellStyle name="Note 36 7 2" xfId="26739"/>
    <cellStyle name="Note 36 7 3" xfId="41191"/>
    <cellStyle name="Note 36 8" xfId="11724"/>
    <cellStyle name="Note 36 8 2" xfId="29159"/>
    <cellStyle name="Note 36 8 3" xfId="43611"/>
    <cellStyle name="Note 36 9" xfId="18731"/>
    <cellStyle name="Note 37" xfId="1894"/>
    <cellStyle name="Note 37 2" xfId="1895"/>
    <cellStyle name="Note 37 2 2" xfId="4406"/>
    <cellStyle name="Note 37 2 2 2" xfId="13933"/>
    <cellStyle name="Note 37 2 2 2 2" xfId="31368"/>
    <cellStyle name="Note 37 2 2 2 3" xfId="45820"/>
    <cellStyle name="Note 37 2 2 3" xfId="16394"/>
    <cellStyle name="Note 37 2 2 3 2" xfId="33829"/>
    <cellStyle name="Note 37 2 2 3 3" xfId="48281"/>
    <cellStyle name="Note 37 2 2 4" xfId="21842"/>
    <cellStyle name="Note 37 2 2 5" xfId="36294"/>
    <cellStyle name="Note 37 2 3" xfId="6868"/>
    <cellStyle name="Note 37 2 3 2" xfId="24303"/>
    <cellStyle name="Note 37 2 3 3" xfId="38755"/>
    <cellStyle name="Note 37 2 4" xfId="9309"/>
    <cellStyle name="Note 37 2 4 2" xfId="26744"/>
    <cellStyle name="Note 37 2 4 3" xfId="41196"/>
    <cellStyle name="Note 37 2 5" xfId="11729"/>
    <cellStyle name="Note 37 2 5 2" xfId="29164"/>
    <cellStyle name="Note 37 2 5 3" xfId="43616"/>
    <cellStyle name="Note 37 2 6" xfId="18736"/>
    <cellStyle name="Note 37 3" xfId="1896"/>
    <cellStyle name="Note 37 3 2" xfId="4407"/>
    <cellStyle name="Note 37 3 2 2" xfId="13934"/>
    <cellStyle name="Note 37 3 2 2 2" xfId="31369"/>
    <cellStyle name="Note 37 3 2 2 3" xfId="45821"/>
    <cellStyle name="Note 37 3 2 3" xfId="16395"/>
    <cellStyle name="Note 37 3 2 3 2" xfId="33830"/>
    <cellStyle name="Note 37 3 2 3 3" xfId="48282"/>
    <cellStyle name="Note 37 3 2 4" xfId="21843"/>
    <cellStyle name="Note 37 3 2 5" xfId="36295"/>
    <cellStyle name="Note 37 3 3" xfId="6869"/>
    <cellStyle name="Note 37 3 3 2" xfId="24304"/>
    <cellStyle name="Note 37 3 3 3" xfId="38756"/>
    <cellStyle name="Note 37 3 4" xfId="9310"/>
    <cellStyle name="Note 37 3 4 2" xfId="26745"/>
    <cellStyle name="Note 37 3 4 3" xfId="41197"/>
    <cellStyle name="Note 37 3 5" xfId="11730"/>
    <cellStyle name="Note 37 3 5 2" xfId="29165"/>
    <cellStyle name="Note 37 3 5 3" xfId="43617"/>
    <cellStyle name="Note 37 3 6" xfId="18737"/>
    <cellStyle name="Note 37 4" xfId="1897"/>
    <cellStyle name="Note 37 4 2" xfId="4408"/>
    <cellStyle name="Note 37 4 2 2" xfId="21844"/>
    <cellStyle name="Note 37 4 2 3" xfId="36296"/>
    <cellStyle name="Note 37 4 3" xfId="6870"/>
    <cellStyle name="Note 37 4 3 2" xfId="24305"/>
    <cellStyle name="Note 37 4 3 3" xfId="38757"/>
    <cellStyle name="Note 37 4 4" xfId="9311"/>
    <cellStyle name="Note 37 4 4 2" xfId="26746"/>
    <cellStyle name="Note 37 4 4 3" xfId="41198"/>
    <cellStyle name="Note 37 4 5" xfId="11731"/>
    <cellStyle name="Note 37 4 5 2" xfId="29166"/>
    <cellStyle name="Note 37 4 5 3" xfId="43618"/>
    <cellStyle name="Note 37 4 6" xfId="15254"/>
    <cellStyle name="Note 37 4 6 2" xfId="32689"/>
    <cellStyle name="Note 37 4 6 3" xfId="47141"/>
    <cellStyle name="Note 37 4 7" xfId="18738"/>
    <cellStyle name="Note 37 4 8" xfId="20416"/>
    <cellStyle name="Note 37 5" xfId="4405"/>
    <cellStyle name="Note 37 5 2" xfId="13932"/>
    <cellStyle name="Note 37 5 2 2" xfId="31367"/>
    <cellStyle name="Note 37 5 2 3" xfId="45819"/>
    <cellStyle name="Note 37 5 3" xfId="16393"/>
    <cellStyle name="Note 37 5 3 2" xfId="33828"/>
    <cellStyle name="Note 37 5 3 3" xfId="48280"/>
    <cellStyle name="Note 37 5 4" xfId="21841"/>
    <cellStyle name="Note 37 5 5" xfId="36293"/>
    <cellStyle name="Note 37 6" xfId="6867"/>
    <cellStyle name="Note 37 6 2" xfId="24302"/>
    <cellStyle name="Note 37 6 3" xfId="38754"/>
    <cellStyle name="Note 37 7" xfId="9308"/>
    <cellStyle name="Note 37 7 2" xfId="26743"/>
    <cellStyle name="Note 37 7 3" xfId="41195"/>
    <cellStyle name="Note 37 8" xfId="11728"/>
    <cellStyle name="Note 37 8 2" xfId="29163"/>
    <cellStyle name="Note 37 8 3" xfId="43615"/>
    <cellStyle name="Note 37 9" xfId="18735"/>
    <cellStyle name="Note 38" xfId="1898"/>
    <cellStyle name="Note 38 2" xfId="1899"/>
    <cellStyle name="Note 38 2 2" xfId="4410"/>
    <cellStyle name="Note 38 2 2 2" xfId="13936"/>
    <cellStyle name="Note 38 2 2 2 2" xfId="31371"/>
    <cellStyle name="Note 38 2 2 2 3" xfId="45823"/>
    <cellStyle name="Note 38 2 2 3" xfId="16397"/>
    <cellStyle name="Note 38 2 2 3 2" xfId="33832"/>
    <cellStyle name="Note 38 2 2 3 3" xfId="48284"/>
    <cellStyle name="Note 38 2 2 4" xfId="21846"/>
    <cellStyle name="Note 38 2 2 5" xfId="36298"/>
    <cellStyle name="Note 38 2 3" xfId="6872"/>
    <cellStyle name="Note 38 2 3 2" xfId="24307"/>
    <cellStyle name="Note 38 2 3 3" xfId="38759"/>
    <cellStyle name="Note 38 2 4" xfId="9313"/>
    <cellStyle name="Note 38 2 4 2" xfId="26748"/>
    <cellStyle name="Note 38 2 4 3" xfId="41200"/>
    <cellStyle name="Note 38 2 5" xfId="11733"/>
    <cellStyle name="Note 38 2 5 2" xfId="29168"/>
    <cellStyle name="Note 38 2 5 3" xfId="43620"/>
    <cellStyle name="Note 38 2 6" xfId="18740"/>
    <cellStyle name="Note 38 3" xfId="1900"/>
    <cellStyle name="Note 38 3 2" xfId="4411"/>
    <cellStyle name="Note 38 3 2 2" xfId="13937"/>
    <cellStyle name="Note 38 3 2 2 2" xfId="31372"/>
    <cellStyle name="Note 38 3 2 2 3" xfId="45824"/>
    <cellStyle name="Note 38 3 2 3" xfId="16398"/>
    <cellStyle name="Note 38 3 2 3 2" xfId="33833"/>
    <cellStyle name="Note 38 3 2 3 3" xfId="48285"/>
    <cellStyle name="Note 38 3 2 4" xfId="21847"/>
    <cellStyle name="Note 38 3 2 5" xfId="36299"/>
    <cellStyle name="Note 38 3 3" xfId="6873"/>
    <cellStyle name="Note 38 3 3 2" xfId="24308"/>
    <cellStyle name="Note 38 3 3 3" xfId="38760"/>
    <cellStyle name="Note 38 3 4" xfId="9314"/>
    <cellStyle name="Note 38 3 4 2" xfId="26749"/>
    <cellStyle name="Note 38 3 4 3" xfId="41201"/>
    <cellStyle name="Note 38 3 5" xfId="11734"/>
    <cellStyle name="Note 38 3 5 2" xfId="29169"/>
    <cellStyle name="Note 38 3 5 3" xfId="43621"/>
    <cellStyle name="Note 38 3 6" xfId="18741"/>
    <cellStyle name="Note 38 4" xfId="1901"/>
    <cellStyle name="Note 38 4 2" xfId="4412"/>
    <cellStyle name="Note 38 4 2 2" xfId="21848"/>
    <cellStyle name="Note 38 4 2 3" xfId="36300"/>
    <cellStyle name="Note 38 4 3" xfId="6874"/>
    <cellStyle name="Note 38 4 3 2" xfId="24309"/>
    <cellStyle name="Note 38 4 3 3" xfId="38761"/>
    <cellStyle name="Note 38 4 4" xfId="9315"/>
    <cellStyle name="Note 38 4 4 2" xfId="26750"/>
    <cellStyle name="Note 38 4 4 3" xfId="41202"/>
    <cellStyle name="Note 38 4 5" xfId="11735"/>
    <cellStyle name="Note 38 4 5 2" xfId="29170"/>
    <cellStyle name="Note 38 4 5 3" xfId="43622"/>
    <cellStyle name="Note 38 4 6" xfId="15255"/>
    <cellStyle name="Note 38 4 6 2" xfId="32690"/>
    <cellStyle name="Note 38 4 6 3" xfId="47142"/>
    <cellStyle name="Note 38 4 7" xfId="18742"/>
    <cellStyle name="Note 38 4 8" xfId="20417"/>
    <cellStyle name="Note 38 5" xfId="4409"/>
    <cellStyle name="Note 38 5 2" xfId="13935"/>
    <cellStyle name="Note 38 5 2 2" xfId="31370"/>
    <cellStyle name="Note 38 5 2 3" xfId="45822"/>
    <cellStyle name="Note 38 5 3" xfId="16396"/>
    <cellStyle name="Note 38 5 3 2" xfId="33831"/>
    <cellStyle name="Note 38 5 3 3" xfId="48283"/>
    <cellStyle name="Note 38 5 4" xfId="21845"/>
    <cellStyle name="Note 38 5 5" xfId="36297"/>
    <cellStyle name="Note 38 6" xfId="6871"/>
    <cellStyle name="Note 38 6 2" xfId="24306"/>
    <cellStyle name="Note 38 6 3" xfId="38758"/>
    <cellStyle name="Note 38 7" xfId="9312"/>
    <cellStyle name="Note 38 7 2" xfId="26747"/>
    <cellStyle name="Note 38 7 3" xfId="41199"/>
    <cellStyle name="Note 38 8" xfId="11732"/>
    <cellStyle name="Note 38 8 2" xfId="29167"/>
    <cellStyle name="Note 38 8 3" xfId="43619"/>
    <cellStyle name="Note 38 9" xfId="18739"/>
    <cellStyle name="Note 39" xfId="1902"/>
    <cellStyle name="Note 39 2" xfId="1903"/>
    <cellStyle name="Note 39 2 2" xfId="4414"/>
    <cellStyle name="Note 39 2 2 2" xfId="13939"/>
    <cellStyle name="Note 39 2 2 2 2" xfId="31374"/>
    <cellStyle name="Note 39 2 2 2 3" xfId="45826"/>
    <cellStyle name="Note 39 2 2 3" xfId="16400"/>
    <cellStyle name="Note 39 2 2 3 2" xfId="33835"/>
    <cellStyle name="Note 39 2 2 3 3" xfId="48287"/>
    <cellStyle name="Note 39 2 2 4" xfId="21850"/>
    <cellStyle name="Note 39 2 2 5" xfId="36302"/>
    <cellStyle name="Note 39 2 3" xfId="6876"/>
    <cellStyle name="Note 39 2 3 2" xfId="24311"/>
    <cellStyle name="Note 39 2 3 3" xfId="38763"/>
    <cellStyle name="Note 39 2 4" xfId="9317"/>
    <cellStyle name="Note 39 2 4 2" xfId="26752"/>
    <cellStyle name="Note 39 2 4 3" xfId="41204"/>
    <cellStyle name="Note 39 2 5" xfId="11737"/>
    <cellStyle name="Note 39 2 5 2" xfId="29172"/>
    <cellStyle name="Note 39 2 5 3" xfId="43624"/>
    <cellStyle name="Note 39 2 6" xfId="18744"/>
    <cellStyle name="Note 39 3" xfId="1904"/>
    <cellStyle name="Note 39 3 2" xfId="4415"/>
    <cellStyle name="Note 39 3 2 2" xfId="13940"/>
    <cellStyle name="Note 39 3 2 2 2" xfId="31375"/>
    <cellStyle name="Note 39 3 2 2 3" xfId="45827"/>
    <cellStyle name="Note 39 3 2 3" xfId="16401"/>
    <cellStyle name="Note 39 3 2 3 2" xfId="33836"/>
    <cellStyle name="Note 39 3 2 3 3" xfId="48288"/>
    <cellStyle name="Note 39 3 2 4" xfId="21851"/>
    <cellStyle name="Note 39 3 2 5" xfId="36303"/>
    <cellStyle name="Note 39 3 3" xfId="6877"/>
    <cellStyle name="Note 39 3 3 2" xfId="24312"/>
    <cellStyle name="Note 39 3 3 3" xfId="38764"/>
    <cellStyle name="Note 39 3 4" xfId="9318"/>
    <cellStyle name="Note 39 3 4 2" xfId="26753"/>
    <cellStyle name="Note 39 3 4 3" xfId="41205"/>
    <cellStyle name="Note 39 3 5" xfId="11738"/>
    <cellStyle name="Note 39 3 5 2" xfId="29173"/>
    <cellStyle name="Note 39 3 5 3" xfId="43625"/>
    <cellStyle name="Note 39 3 6" xfId="18745"/>
    <cellStyle name="Note 39 4" xfId="1905"/>
    <cellStyle name="Note 39 4 2" xfId="4416"/>
    <cellStyle name="Note 39 4 2 2" xfId="21852"/>
    <cellStyle name="Note 39 4 2 3" xfId="36304"/>
    <cellStyle name="Note 39 4 3" xfId="6878"/>
    <cellStyle name="Note 39 4 3 2" xfId="24313"/>
    <cellStyle name="Note 39 4 3 3" xfId="38765"/>
    <cellStyle name="Note 39 4 4" xfId="9319"/>
    <cellStyle name="Note 39 4 4 2" xfId="26754"/>
    <cellStyle name="Note 39 4 4 3" xfId="41206"/>
    <cellStyle name="Note 39 4 5" xfId="11739"/>
    <cellStyle name="Note 39 4 5 2" xfId="29174"/>
    <cellStyle name="Note 39 4 5 3" xfId="43626"/>
    <cellStyle name="Note 39 4 6" xfId="15256"/>
    <cellStyle name="Note 39 4 6 2" xfId="32691"/>
    <cellStyle name="Note 39 4 6 3" xfId="47143"/>
    <cellStyle name="Note 39 4 7" xfId="18746"/>
    <cellStyle name="Note 39 4 8" xfId="20418"/>
    <cellStyle name="Note 39 5" xfId="4413"/>
    <cellStyle name="Note 39 5 2" xfId="13938"/>
    <cellStyle name="Note 39 5 2 2" xfId="31373"/>
    <cellStyle name="Note 39 5 2 3" xfId="45825"/>
    <cellStyle name="Note 39 5 3" xfId="16399"/>
    <cellStyle name="Note 39 5 3 2" xfId="33834"/>
    <cellStyle name="Note 39 5 3 3" xfId="48286"/>
    <cellStyle name="Note 39 5 4" xfId="21849"/>
    <cellStyle name="Note 39 5 5" xfId="36301"/>
    <cellStyle name="Note 39 6" xfId="6875"/>
    <cellStyle name="Note 39 6 2" xfId="24310"/>
    <cellStyle name="Note 39 6 3" xfId="38762"/>
    <cellStyle name="Note 39 7" xfId="9316"/>
    <cellStyle name="Note 39 7 2" xfId="26751"/>
    <cellStyle name="Note 39 7 3" xfId="41203"/>
    <cellStyle name="Note 39 8" xfId="11736"/>
    <cellStyle name="Note 39 8 2" xfId="29171"/>
    <cellStyle name="Note 39 8 3" xfId="43623"/>
    <cellStyle name="Note 39 9" xfId="18743"/>
    <cellStyle name="Note 4" xfId="1906"/>
    <cellStyle name="Note 4 10" xfId="1907"/>
    <cellStyle name="Note 4 10 10" xfId="6880"/>
    <cellStyle name="Note 4 10 10 2" xfId="24315"/>
    <cellStyle name="Note 4 10 10 3" xfId="38767"/>
    <cellStyle name="Note 4 10 11" xfId="9321"/>
    <cellStyle name="Note 4 10 11 2" xfId="26756"/>
    <cellStyle name="Note 4 10 11 3" xfId="41208"/>
    <cellStyle name="Note 4 10 12" xfId="11741"/>
    <cellStyle name="Note 4 10 12 2" xfId="29176"/>
    <cellStyle name="Note 4 10 12 3" xfId="43628"/>
    <cellStyle name="Note 4 10 13" xfId="18748"/>
    <cellStyle name="Note 4 10 2" xfId="1908"/>
    <cellStyle name="Note 4 10 2 2" xfId="1909"/>
    <cellStyle name="Note 4 10 2 2 2" xfId="4420"/>
    <cellStyle name="Note 4 10 2 2 2 2" xfId="13944"/>
    <cellStyle name="Note 4 10 2 2 2 2 2" xfId="31379"/>
    <cellStyle name="Note 4 10 2 2 2 2 3" xfId="45831"/>
    <cellStyle name="Note 4 10 2 2 2 3" xfId="16405"/>
    <cellStyle name="Note 4 10 2 2 2 3 2" xfId="33840"/>
    <cellStyle name="Note 4 10 2 2 2 3 3" xfId="48292"/>
    <cellStyle name="Note 4 10 2 2 2 4" xfId="21856"/>
    <cellStyle name="Note 4 10 2 2 2 5" xfId="36308"/>
    <cellStyle name="Note 4 10 2 2 3" xfId="6882"/>
    <cellStyle name="Note 4 10 2 2 3 2" xfId="24317"/>
    <cellStyle name="Note 4 10 2 2 3 3" xfId="38769"/>
    <cellStyle name="Note 4 10 2 2 4" xfId="9323"/>
    <cellStyle name="Note 4 10 2 2 4 2" xfId="26758"/>
    <cellStyle name="Note 4 10 2 2 4 3" xfId="41210"/>
    <cellStyle name="Note 4 10 2 2 5" xfId="11743"/>
    <cellStyle name="Note 4 10 2 2 5 2" xfId="29178"/>
    <cellStyle name="Note 4 10 2 2 5 3" xfId="43630"/>
    <cellStyle name="Note 4 10 2 2 6" xfId="18750"/>
    <cellStyle name="Note 4 10 2 3" xfId="1910"/>
    <cellStyle name="Note 4 10 2 3 2" xfId="4421"/>
    <cellStyle name="Note 4 10 2 3 2 2" xfId="13945"/>
    <cellStyle name="Note 4 10 2 3 2 2 2" xfId="31380"/>
    <cellStyle name="Note 4 10 2 3 2 2 3" xfId="45832"/>
    <cellStyle name="Note 4 10 2 3 2 3" xfId="16406"/>
    <cellStyle name="Note 4 10 2 3 2 3 2" xfId="33841"/>
    <cellStyle name="Note 4 10 2 3 2 3 3" xfId="48293"/>
    <cellStyle name="Note 4 10 2 3 2 4" xfId="21857"/>
    <cellStyle name="Note 4 10 2 3 2 5" xfId="36309"/>
    <cellStyle name="Note 4 10 2 3 3" xfId="6883"/>
    <cellStyle name="Note 4 10 2 3 3 2" xfId="24318"/>
    <cellStyle name="Note 4 10 2 3 3 3" xfId="38770"/>
    <cellStyle name="Note 4 10 2 3 4" xfId="9324"/>
    <cellStyle name="Note 4 10 2 3 4 2" xfId="26759"/>
    <cellStyle name="Note 4 10 2 3 4 3" xfId="41211"/>
    <cellStyle name="Note 4 10 2 3 5" xfId="11744"/>
    <cellStyle name="Note 4 10 2 3 5 2" xfId="29179"/>
    <cellStyle name="Note 4 10 2 3 5 3" xfId="43631"/>
    <cellStyle name="Note 4 10 2 3 6" xfId="18751"/>
    <cellStyle name="Note 4 10 2 4" xfId="1911"/>
    <cellStyle name="Note 4 10 2 4 2" xfId="4422"/>
    <cellStyle name="Note 4 10 2 4 2 2" xfId="21858"/>
    <cellStyle name="Note 4 10 2 4 2 3" xfId="36310"/>
    <cellStyle name="Note 4 10 2 4 3" xfId="6884"/>
    <cellStyle name="Note 4 10 2 4 3 2" xfId="24319"/>
    <cellStyle name="Note 4 10 2 4 3 3" xfId="38771"/>
    <cellStyle name="Note 4 10 2 4 4" xfId="9325"/>
    <cellStyle name="Note 4 10 2 4 4 2" xfId="26760"/>
    <cellStyle name="Note 4 10 2 4 4 3" xfId="41212"/>
    <cellStyle name="Note 4 10 2 4 5" xfId="11745"/>
    <cellStyle name="Note 4 10 2 4 5 2" xfId="29180"/>
    <cellStyle name="Note 4 10 2 4 5 3" xfId="43632"/>
    <cellStyle name="Note 4 10 2 4 6" xfId="15257"/>
    <cellStyle name="Note 4 10 2 4 6 2" xfId="32692"/>
    <cellStyle name="Note 4 10 2 4 6 3" xfId="47144"/>
    <cellStyle name="Note 4 10 2 4 7" xfId="18752"/>
    <cellStyle name="Note 4 10 2 4 8" xfId="20419"/>
    <cellStyle name="Note 4 10 2 5" xfId="4419"/>
    <cellStyle name="Note 4 10 2 5 2" xfId="13943"/>
    <cellStyle name="Note 4 10 2 5 2 2" xfId="31378"/>
    <cellStyle name="Note 4 10 2 5 2 3" xfId="45830"/>
    <cellStyle name="Note 4 10 2 5 3" xfId="16404"/>
    <cellStyle name="Note 4 10 2 5 3 2" xfId="33839"/>
    <cellStyle name="Note 4 10 2 5 3 3" xfId="48291"/>
    <cellStyle name="Note 4 10 2 5 4" xfId="21855"/>
    <cellStyle name="Note 4 10 2 5 5" xfId="36307"/>
    <cellStyle name="Note 4 10 2 6" xfId="6881"/>
    <cellStyle name="Note 4 10 2 6 2" xfId="24316"/>
    <cellStyle name="Note 4 10 2 6 3" xfId="38768"/>
    <cellStyle name="Note 4 10 2 7" xfId="9322"/>
    <cellStyle name="Note 4 10 2 7 2" xfId="26757"/>
    <cellStyle name="Note 4 10 2 7 3" xfId="41209"/>
    <cellStyle name="Note 4 10 2 8" xfId="11742"/>
    <cellStyle name="Note 4 10 2 8 2" xfId="29177"/>
    <cellStyle name="Note 4 10 2 8 3" xfId="43629"/>
    <cellStyle name="Note 4 10 2 9" xfId="18749"/>
    <cellStyle name="Note 4 10 3" xfId="1912"/>
    <cellStyle name="Note 4 10 3 2" xfId="1913"/>
    <cellStyle name="Note 4 10 3 2 2" xfId="4424"/>
    <cellStyle name="Note 4 10 3 2 2 2" xfId="13947"/>
    <cellStyle name="Note 4 10 3 2 2 2 2" xfId="31382"/>
    <cellStyle name="Note 4 10 3 2 2 2 3" xfId="45834"/>
    <cellStyle name="Note 4 10 3 2 2 3" xfId="16408"/>
    <cellStyle name="Note 4 10 3 2 2 3 2" xfId="33843"/>
    <cellStyle name="Note 4 10 3 2 2 3 3" xfId="48295"/>
    <cellStyle name="Note 4 10 3 2 2 4" xfId="21860"/>
    <cellStyle name="Note 4 10 3 2 2 5" xfId="36312"/>
    <cellStyle name="Note 4 10 3 2 3" xfId="6886"/>
    <cellStyle name="Note 4 10 3 2 3 2" xfId="24321"/>
    <cellStyle name="Note 4 10 3 2 3 3" xfId="38773"/>
    <cellStyle name="Note 4 10 3 2 4" xfId="9327"/>
    <cellStyle name="Note 4 10 3 2 4 2" xfId="26762"/>
    <cellStyle name="Note 4 10 3 2 4 3" xfId="41214"/>
    <cellStyle name="Note 4 10 3 2 5" xfId="11747"/>
    <cellStyle name="Note 4 10 3 2 5 2" xfId="29182"/>
    <cellStyle name="Note 4 10 3 2 5 3" xfId="43634"/>
    <cellStyle name="Note 4 10 3 2 6" xfId="18754"/>
    <cellStyle name="Note 4 10 3 3" xfId="1914"/>
    <cellStyle name="Note 4 10 3 3 2" xfId="4425"/>
    <cellStyle name="Note 4 10 3 3 2 2" xfId="13948"/>
    <cellStyle name="Note 4 10 3 3 2 2 2" xfId="31383"/>
    <cellStyle name="Note 4 10 3 3 2 2 3" xfId="45835"/>
    <cellStyle name="Note 4 10 3 3 2 3" xfId="16409"/>
    <cellStyle name="Note 4 10 3 3 2 3 2" xfId="33844"/>
    <cellStyle name="Note 4 10 3 3 2 3 3" xfId="48296"/>
    <cellStyle name="Note 4 10 3 3 2 4" xfId="21861"/>
    <cellStyle name="Note 4 10 3 3 2 5" xfId="36313"/>
    <cellStyle name="Note 4 10 3 3 3" xfId="6887"/>
    <cellStyle name="Note 4 10 3 3 3 2" xfId="24322"/>
    <cellStyle name="Note 4 10 3 3 3 3" xfId="38774"/>
    <cellStyle name="Note 4 10 3 3 4" xfId="9328"/>
    <cellStyle name="Note 4 10 3 3 4 2" xfId="26763"/>
    <cellStyle name="Note 4 10 3 3 4 3" xfId="41215"/>
    <cellStyle name="Note 4 10 3 3 5" xfId="11748"/>
    <cellStyle name="Note 4 10 3 3 5 2" xfId="29183"/>
    <cellStyle name="Note 4 10 3 3 5 3" xfId="43635"/>
    <cellStyle name="Note 4 10 3 3 6" xfId="18755"/>
    <cellStyle name="Note 4 10 3 4" xfId="1915"/>
    <cellStyle name="Note 4 10 3 4 2" xfId="4426"/>
    <cellStyle name="Note 4 10 3 4 2 2" xfId="21862"/>
    <cellStyle name="Note 4 10 3 4 2 3" xfId="36314"/>
    <cellStyle name="Note 4 10 3 4 3" xfId="6888"/>
    <cellStyle name="Note 4 10 3 4 3 2" xfId="24323"/>
    <cellStyle name="Note 4 10 3 4 3 3" xfId="38775"/>
    <cellStyle name="Note 4 10 3 4 4" xfId="9329"/>
    <cellStyle name="Note 4 10 3 4 4 2" xfId="26764"/>
    <cellStyle name="Note 4 10 3 4 4 3" xfId="41216"/>
    <cellStyle name="Note 4 10 3 4 5" xfId="11749"/>
    <cellStyle name="Note 4 10 3 4 5 2" xfId="29184"/>
    <cellStyle name="Note 4 10 3 4 5 3" xfId="43636"/>
    <cellStyle name="Note 4 10 3 4 6" xfId="15258"/>
    <cellStyle name="Note 4 10 3 4 6 2" xfId="32693"/>
    <cellStyle name="Note 4 10 3 4 6 3" xfId="47145"/>
    <cellStyle name="Note 4 10 3 4 7" xfId="18756"/>
    <cellStyle name="Note 4 10 3 4 8" xfId="20420"/>
    <cellStyle name="Note 4 10 3 5" xfId="4423"/>
    <cellStyle name="Note 4 10 3 5 2" xfId="13946"/>
    <cellStyle name="Note 4 10 3 5 2 2" xfId="31381"/>
    <cellStyle name="Note 4 10 3 5 2 3" xfId="45833"/>
    <cellStyle name="Note 4 10 3 5 3" xfId="16407"/>
    <cellStyle name="Note 4 10 3 5 3 2" xfId="33842"/>
    <cellStyle name="Note 4 10 3 5 3 3" xfId="48294"/>
    <cellStyle name="Note 4 10 3 5 4" xfId="21859"/>
    <cellStyle name="Note 4 10 3 5 5" xfId="36311"/>
    <cellStyle name="Note 4 10 3 6" xfId="6885"/>
    <cellStyle name="Note 4 10 3 6 2" xfId="24320"/>
    <cellStyle name="Note 4 10 3 6 3" xfId="38772"/>
    <cellStyle name="Note 4 10 3 7" xfId="9326"/>
    <cellStyle name="Note 4 10 3 7 2" xfId="26761"/>
    <cellStyle name="Note 4 10 3 7 3" xfId="41213"/>
    <cellStyle name="Note 4 10 3 8" xfId="11746"/>
    <cellStyle name="Note 4 10 3 8 2" xfId="29181"/>
    <cellStyle name="Note 4 10 3 8 3" xfId="43633"/>
    <cellStyle name="Note 4 10 3 9" xfId="18753"/>
    <cellStyle name="Note 4 10 4" xfId="1916"/>
    <cellStyle name="Note 4 10 4 2" xfId="1917"/>
    <cellStyle name="Note 4 10 4 2 2" xfId="4428"/>
    <cellStyle name="Note 4 10 4 2 2 2" xfId="13950"/>
    <cellStyle name="Note 4 10 4 2 2 2 2" xfId="31385"/>
    <cellStyle name="Note 4 10 4 2 2 2 3" xfId="45837"/>
    <cellStyle name="Note 4 10 4 2 2 3" xfId="16411"/>
    <cellStyle name="Note 4 10 4 2 2 3 2" xfId="33846"/>
    <cellStyle name="Note 4 10 4 2 2 3 3" xfId="48298"/>
    <cellStyle name="Note 4 10 4 2 2 4" xfId="21864"/>
    <cellStyle name="Note 4 10 4 2 2 5" xfId="36316"/>
    <cellStyle name="Note 4 10 4 2 3" xfId="6890"/>
    <cellStyle name="Note 4 10 4 2 3 2" xfId="24325"/>
    <cellStyle name="Note 4 10 4 2 3 3" xfId="38777"/>
    <cellStyle name="Note 4 10 4 2 4" xfId="9331"/>
    <cellStyle name="Note 4 10 4 2 4 2" xfId="26766"/>
    <cellStyle name="Note 4 10 4 2 4 3" xfId="41218"/>
    <cellStyle name="Note 4 10 4 2 5" xfId="11751"/>
    <cellStyle name="Note 4 10 4 2 5 2" xfId="29186"/>
    <cellStyle name="Note 4 10 4 2 5 3" xfId="43638"/>
    <cellStyle name="Note 4 10 4 2 6" xfId="18758"/>
    <cellStyle name="Note 4 10 4 3" xfId="1918"/>
    <cellStyle name="Note 4 10 4 3 2" xfId="4429"/>
    <cellStyle name="Note 4 10 4 3 2 2" xfId="13951"/>
    <cellStyle name="Note 4 10 4 3 2 2 2" xfId="31386"/>
    <cellStyle name="Note 4 10 4 3 2 2 3" xfId="45838"/>
    <cellStyle name="Note 4 10 4 3 2 3" xfId="16412"/>
    <cellStyle name="Note 4 10 4 3 2 3 2" xfId="33847"/>
    <cellStyle name="Note 4 10 4 3 2 3 3" xfId="48299"/>
    <cellStyle name="Note 4 10 4 3 2 4" xfId="21865"/>
    <cellStyle name="Note 4 10 4 3 2 5" xfId="36317"/>
    <cellStyle name="Note 4 10 4 3 3" xfId="6891"/>
    <cellStyle name="Note 4 10 4 3 3 2" xfId="24326"/>
    <cellStyle name="Note 4 10 4 3 3 3" xfId="38778"/>
    <cellStyle name="Note 4 10 4 3 4" xfId="9332"/>
    <cellStyle name="Note 4 10 4 3 4 2" xfId="26767"/>
    <cellStyle name="Note 4 10 4 3 4 3" xfId="41219"/>
    <cellStyle name="Note 4 10 4 3 5" xfId="11752"/>
    <cellStyle name="Note 4 10 4 3 5 2" xfId="29187"/>
    <cellStyle name="Note 4 10 4 3 5 3" xfId="43639"/>
    <cellStyle name="Note 4 10 4 3 6" xfId="18759"/>
    <cellStyle name="Note 4 10 4 4" xfId="1919"/>
    <cellStyle name="Note 4 10 4 4 2" xfId="4430"/>
    <cellStyle name="Note 4 10 4 4 2 2" xfId="21866"/>
    <cellStyle name="Note 4 10 4 4 2 3" xfId="36318"/>
    <cellStyle name="Note 4 10 4 4 3" xfId="6892"/>
    <cellStyle name="Note 4 10 4 4 3 2" xfId="24327"/>
    <cellStyle name="Note 4 10 4 4 3 3" xfId="38779"/>
    <cellStyle name="Note 4 10 4 4 4" xfId="9333"/>
    <cellStyle name="Note 4 10 4 4 4 2" xfId="26768"/>
    <cellStyle name="Note 4 10 4 4 4 3" xfId="41220"/>
    <cellStyle name="Note 4 10 4 4 5" xfId="11753"/>
    <cellStyle name="Note 4 10 4 4 5 2" xfId="29188"/>
    <cellStyle name="Note 4 10 4 4 5 3" xfId="43640"/>
    <cellStyle name="Note 4 10 4 4 6" xfId="15259"/>
    <cellStyle name="Note 4 10 4 4 6 2" xfId="32694"/>
    <cellStyle name="Note 4 10 4 4 6 3" xfId="47146"/>
    <cellStyle name="Note 4 10 4 4 7" xfId="18760"/>
    <cellStyle name="Note 4 10 4 4 8" xfId="20421"/>
    <cellStyle name="Note 4 10 4 5" xfId="4427"/>
    <cellStyle name="Note 4 10 4 5 2" xfId="13949"/>
    <cellStyle name="Note 4 10 4 5 2 2" xfId="31384"/>
    <cellStyle name="Note 4 10 4 5 2 3" xfId="45836"/>
    <cellStyle name="Note 4 10 4 5 3" xfId="16410"/>
    <cellStyle name="Note 4 10 4 5 3 2" xfId="33845"/>
    <cellStyle name="Note 4 10 4 5 3 3" xfId="48297"/>
    <cellStyle name="Note 4 10 4 5 4" xfId="21863"/>
    <cellStyle name="Note 4 10 4 5 5" xfId="36315"/>
    <cellStyle name="Note 4 10 4 6" xfId="6889"/>
    <cellStyle name="Note 4 10 4 6 2" xfId="24324"/>
    <cellStyle name="Note 4 10 4 6 3" xfId="38776"/>
    <cellStyle name="Note 4 10 4 7" xfId="9330"/>
    <cellStyle name="Note 4 10 4 7 2" xfId="26765"/>
    <cellStyle name="Note 4 10 4 7 3" xfId="41217"/>
    <cellStyle name="Note 4 10 4 8" xfId="11750"/>
    <cellStyle name="Note 4 10 4 8 2" xfId="29185"/>
    <cellStyle name="Note 4 10 4 8 3" xfId="43637"/>
    <cellStyle name="Note 4 10 4 9" xfId="18757"/>
    <cellStyle name="Note 4 10 5" xfId="1920"/>
    <cellStyle name="Note 4 10 5 2" xfId="1921"/>
    <cellStyle name="Note 4 10 5 2 2" xfId="4432"/>
    <cellStyle name="Note 4 10 5 2 2 2" xfId="13953"/>
    <cellStyle name="Note 4 10 5 2 2 2 2" xfId="31388"/>
    <cellStyle name="Note 4 10 5 2 2 2 3" xfId="45840"/>
    <cellStyle name="Note 4 10 5 2 2 3" xfId="16414"/>
    <cellStyle name="Note 4 10 5 2 2 3 2" xfId="33849"/>
    <cellStyle name="Note 4 10 5 2 2 3 3" xfId="48301"/>
    <cellStyle name="Note 4 10 5 2 2 4" xfId="21868"/>
    <cellStyle name="Note 4 10 5 2 2 5" xfId="36320"/>
    <cellStyle name="Note 4 10 5 2 3" xfId="6894"/>
    <cellStyle name="Note 4 10 5 2 3 2" xfId="24329"/>
    <cellStyle name="Note 4 10 5 2 3 3" xfId="38781"/>
    <cellStyle name="Note 4 10 5 2 4" xfId="9335"/>
    <cellStyle name="Note 4 10 5 2 4 2" xfId="26770"/>
    <cellStyle name="Note 4 10 5 2 4 3" xfId="41222"/>
    <cellStyle name="Note 4 10 5 2 5" xfId="11755"/>
    <cellStyle name="Note 4 10 5 2 5 2" xfId="29190"/>
    <cellStyle name="Note 4 10 5 2 5 3" xfId="43642"/>
    <cellStyle name="Note 4 10 5 2 6" xfId="18762"/>
    <cellStyle name="Note 4 10 5 3" xfId="1922"/>
    <cellStyle name="Note 4 10 5 3 2" xfId="4433"/>
    <cellStyle name="Note 4 10 5 3 2 2" xfId="13954"/>
    <cellStyle name="Note 4 10 5 3 2 2 2" xfId="31389"/>
    <cellStyle name="Note 4 10 5 3 2 2 3" xfId="45841"/>
    <cellStyle name="Note 4 10 5 3 2 3" xfId="16415"/>
    <cellStyle name="Note 4 10 5 3 2 3 2" xfId="33850"/>
    <cellStyle name="Note 4 10 5 3 2 3 3" xfId="48302"/>
    <cellStyle name="Note 4 10 5 3 2 4" xfId="21869"/>
    <cellStyle name="Note 4 10 5 3 2 5" xfId="36321"/>
    <cellStyle name="Note 4 10 5 3 3" xfId="6895"/>
    <cellStyle name="Note 4 10 5 3 3 2" xfId="24330"/>
    <cellStyle name="Note 4 10 5 3 3 3" xfId="38782"/>
    <cellStyle name="Note 4 10 5 3 4" xfId="9336"/>
    <cellStyle name="Note 4 10 5 3 4 2" xfId="26771"/>
    <cellStyle name="Note 4 10 5 3 4 3" xfId="41223"/>
    <cellStyle name="Note 4 10 5 3 5" xfId="11756"/>
    <cellStyle name="Note 4 10 5 3 5 2" xfId="29191"/>
    <cellStyle name="Note 4 10 5 3 5 3" xfId="43643"/>
    <cellStyle name="Note 4 10 5 3 6" xfId="18763"/>
    <cellStyle name="Note 4 10 5 4" xfId="1923"/>
    <cellStyle name="Note 4 10 5 4 2" xfId="4434"/>
    <cellStyle name="Note 4 10 5 4 2 2" xfId="21870"/>
    <cellStyle name="Note 4 10 5 4 2 3" xfId="36322"/>
    <cellStyle name="Note 4 10 5 4 3" xfId="6896"/>
    <cellStyle name="Note 4 10 5 4 3 2" xfId="24331"/>
    <cellStyle name="Note 4 10 5 4 3 3" xfId="38783"/>
    <cellStyle name="Note 4 10 5 4 4" xfId="9337"/>
    <cellStyle name="Note 4 10 5 4 4 2" xfId="26772"/>
    <cellStyle name="Note 4 10 5 4 4 3" xfId="41224"/>
    <cellStyle name="Note 4 10 5 4 5" xfId="11757"/>
    <cellStyle name="Note 4 10 5 4 5 2" xfId="29192"/>
    <cellStyle name="Note 4 10 5 4 5 3" xfId="43644"/>
    <cellStyle name="Note 4 10 5 4 6" xfId="15260"/>
    <cellStyle name="Note 4 10 5 4 6 2" xfId="32695"/>
    <cellStyle name="Note 4 10 5 4 6 3" xfId="47147"/>
    <cellStyle name="Note 4 10 5 4 7" xfId="18764"/>
    <cellStyle name="Note 4 10 5 4 8" xfId="20422"/>
    <cellStyle name="Note 4 10 5 5" xfId="4431"/>
    <cellStyle name="Note 4 10 5 5 2" xfId="13952"/>
    <cellStyle name="Note 4 10 5 5 2 2" xfId="31387"/>
    <cellStyle name="Note 4 10 5 5 2 3" xfId="45839"/>
    <cellStyle name="Note 4 10 5 5 3" xfId="16413"/>
    <cellStyle name="Note 4 10 5 5 3 2" xfId="33848"/>
    <cellStyle name="Note 4 10 5 5 3 3" xfId="48300"/>
    <cellStyle name="Note 4 10 5 5 4" xfId="21867"/>
    <cellStyle name="Note 4 10 5 5 5" xfId="36319"/>
    <cellStyle name="Note 4 10 5 6" xfId="6893"/>
    <cellStyle name="Note 4 10 5 6 2" xfId="24328"/>
    <cellStyle name="Note 4 10 5 6 3" xfId="38780"/>
    <cellStyle name="Note 4 10 5 7" xfId="9334"/>
    <cellStyle name="Note 4 10 5 7 2" xfId="26769"/>
    <cellStyle name="Note 4 10 5 7 3" xfId="41221"/>
    <cellStyle name="Note 4 10 5 8" xfId="11754"/>
    <cellStyle name="Note 4 10 5 8 2" xfId="29189"/>
    <cellStyle name="Note 4 10 5 8 3" xfId="43641"/>
    <cellStyle name="Note 4 10 5 9" xfId="18761"/>
    <cellStyle name="Note 4 10 6" xfId="1924"/>
    <cellStyle name="Note 4 10 6 2" xfId="4435"/>
    <cellStyle name="Note 4 10 6 2 2" xfId="13955"/>
    <cellStyle name="Note 4 10 6 2 2 2" xfId="31390"/>
    <cellStyle name="Note 4 10 6 2 2 3" xfId="45842"/>
    <cellStyle name="Note 4 10 6 2 3" xfId="16416"/>
    <cellStyle name="Note 4 10 6 2 3 2" xfId="33851"/>
    <cellStyle name="Note 4 10 6 2 3 3" xfId="48303"/>
    <cellStyle name="Note 4 10 6 2 4" xfId="21871"/>
    <cellStyle name="Note 4 10 6 2 5" xfId="36323"/>
    <cellStyle name="Note 4 10 6 3" xfId="6897"/>
    <cellStyle name="Note 4 10 6 3 2" xfId="24332"/>
    <cellStyle name="Note 4 10 6 3 3" xfId="38784"/>
    <cellStyle name="Note 4 10 6 4" xfId="9338"/>
    <cellStyle name="Note 4 10 6 4 2" xfId="26773"/>
    <cellStyle name="Note 4 10 6 4 3" xfId="41225"/>
    <cellStyle name="Note 4 10 6 5" xfId="11758"/>
    <cellStyle name="Note 4 10 6 5 2" xfId="29193"/>
    <cellStyle name="Note 4 10 6 5 3" xfId="43645"/>
    <cellStyle name="Note 4 10 6 6" xfId="18765"/>
    <cellStyle name="Note 4 10 7" xfId="1925"/>
    <cellStyle name="Note 4 10 7 2" xfId="4436"/>
    <cellStyle name="Note 4 10 7 2 2" xfId="13956"/>
    <cellStyle name="Note 4 10 7 2 2 2" xfId="31391"/>
    <cellStyle name="Note 4 10 7 2 2 3" xfId="45843"/>
    <cellStyle name="Note 4 10 7 2 3" xfId="16417"/>
    <cellStyle name="Note 4 10 7 2 3 2" xfId="33852"/>
    <cellStyle name="Note 4 10 7 2 3 3" xfId="48304"/>
    <cellStyle name="Note 4 10 7 2 4" xfId="21872"/>
    <cellStyle name="Note 4 10 7 2 5" xfId="36324"/>
    <cellStyle name="Note 4 10 7 3" xfId="6898"/>
    <cellStyle name="Note 4 10 7 3 2" xfId="24333"/>
    <cellStyle name="Note 4 10 7 3 3" xfId="38785"/>
    <cellStyle name="Note 4 10 7 4" xfId="9339"/>
    <cellStyle name="Note 4 10 7 4 2" xfId="26774"/>
    <cellStyle name="Note 4 10 7 4 3" xfId="41226"/>
    <cellStyle name="Note 4 10 7 5" xfId="11759"/>
    <cellStyle name="Note 4 10 7 5 2" xfId="29194"/>
    <cellStyle name="Note 4 10 7 5 3" xfId="43646"/>
    <cellStyle name="Note 4 10 7 6" xfId="18766"/>
    <cellStyle name="Note 4 10 8" xfId="1926"/>
    <cellStyle name="Note 4 10 8 2" xfId="4437"/>
    <cellStyle name="Note 4 10 8 2 2" xfId="21873"/>
    <cellStyle name="Note 4 10 8 2 3" xfId="36325"/>
    <cellStyle name="Note 4 10 8 3" xfId="6899"/>
    <cellStyle name="Note 4 10 8 3 2" xfId="24334"/>
    <cellStyle name="Note 4 10 8 3 3" xfId="38786"/>
    <cellStyle name="Note 4 10 8 4" xfId="9340"/>
    <cellStyle name="Note 4 10 8 4 2" xfId="26775"/>
    <cellStyle name="Note 4 10 8 4 3" xfId="41227"/>
    <cellStyle name="Note 4 10 8 5" xfId="11760"/>
    <cellStyle name="Note 4 10 8 5 2" xfId="29195"/>
    <cellStyle name="Note 4 10 8 5 3" xfId="43647"/>
    <cellStyle name="Note 4 10 8 6" xfId="15261"/>
    <cellStyle name="Note 4 10 8 6 2" xfId="32696"/>
    <cellStyle name="Note 4 10 8 6 3" xfId="47148"/>
    <cellStyle name="Note 4 10 8 7" xfId="18767"/>
    <cellStyle name="Note 4 10 8 8" xfId="20423"/>
    <cellStyle name="Note 4 10 9" xfId="4418"/>
    <cellStyle name="Note 4 10 9 2" xfId="13942"/>
    <cellStyle name="Note 4 10 9 2 2" xfId="31377"/>
    <cellStyle name="Note 4 10 9 2 3" xfId="45829"/>
    <cellStyle name="Note 4 10 9 3" xfId="16403"/>
    <cellStyle name="Note 4 10 9 3 2" xfId="33838"/>
    <cellStyle name="Note 4 10 9 3 3" xfId="48290"/>
    <cellStyle name="Note 4 10 9 4" xfId="21854"/>
    <cellStyle name="Note 4 10 9 5" xfId="36306"/>
    <cellStyle name="Note 4 11" xfId="1927"/>
    <cellStyle name="Note 4 11 10" xfId="6900"/>
    <cellStyle name="Note 4 11 10 2" xfId="24335"/>
    <cellStyle name="Note 4 11 10 3" xfId="38787"/>
    <cellStyle name="Note 4 11 11" xfId="9341"/>
    <cellStyle name="Note 4 11 11 2" xfId="26776"/>
    <cellStyle name="Note 4 11 11 3" xfId="41228"/>
    <cellStyle name="Note 4 11 12" xfId="11761"/>
    <cellStyle name="Note 4 11 12 2" xfId="29196"/>
    <cellStyle name="Note 4 11 12 3" xfId="43648"/>
    <cellStyle name="Note 4 11 13" xfId="18768"/>
    <cellStyle name="Note 4 11 2" xfId="1928"/>
    <cellStyle name="Note 4 11 2 2" xfId="1929"/>
    <cellStyle name="Note 4 11 2 2 2" xfId="4440"/>
    <cellStyle name="Note 4 11 2 2 2 2" xfId="13959"/>
    <cellStyle name="Note 4 11 2 2 2 2 2" xfId="31394"/>
    <cellStyle name="Note 4 11 2 2 2 2 3" xfId="45846"/>
    <cellStyle name="Note 4 11 2 2 2 3" xfId="16420"/>
    <cellStyle name="Note 4 11 2 2 2 3 2" xfId="33855"/>
    <cellStyle name="Note 4 11 2 2 2 3 3" xfId="48307"/>
    <cellStyle name="Note 4 11 2 2 2 4" xfId="21876"/>
    <cellStyle name="Note 4 11 2 2 2 5" xfId="36328"/>
    <cellStyle name="Note 4 11 2 2 3" xfId="6902"/>
    <cellStyle name="Note 4 11 2 2 3 2" xfId="24337"/>
    <cellStyle name="Note 4 11 2 2 3 3" xfId="38789"/>
    <cellStyle name="Note 4 11 2 2 4" xfId="9343"/>
    <cellStyle name="Note 4 11 2 2 4 2" xfId="26778"/>
    <cellStyle name="Note 4 11 2 2 4 3" xfId="41230"/>
    <cellStyle name="Note 4 11 2 2 5" xfId="11763"/>
    <cellStyle name="Note 4 11 2 2 5 2" xfId="29198"/>
    <cellStyle name="Note 4 11 2 2 5 3" xfId="43650"/>
    <cellStyle name="Note 4 11 2 2 6" xfId="18770"/>
    <cellStyle name="Note 4 11 2 3" xfId="1930"/>
    <cellStyle name="Note 4 11 2 3 2" xfId="4441"/>
    <cellStyle name="Note 4 11 2 3 2 2" xfId="13960"/>
    <cellStyle name="Note 4 11 2 3 2 2 2" xfId="31395"/>
    <cellStyle name="Note 4 11 2 3 2 2 3" xfId="45847"/>
    <cellStyle name="Note 4 11 2 3 2 3" xfId="16421"/>
    <cellStyle name="Note 4 11 2 3 2 3 2" xfId="33856"/>
    <cellStyle name="Note 4 11 2 3 2 3 3" xfId="48308"/>
    <cellStyle name="Note 4 11 2 3 2 4" xfId="21877"/>
    <cellStyle name="Note 4 11 2 3 2 5" xfId="36329"/>
    <cellStyle name="Note 4 11 2 3 3" xfId="6903"/>
    <cellStyle name="Note 4 11 2 3 3 2" xfId="24338"/>
    <cellStyle name="Note 4 11 2 3 3 3" xfId="38790"/>
    <cellStyle name="Note 4 11 2 3 4" xfId="9344"/>
    <cellStyle name="Note 4 11 2 3 4 2" xfId="26779"/>
    <cellStyle name="Note 4 11 2 3 4 3" xfId="41231"/>
    <cellStyle name="Note 4 11 2 3 5" xfId="11764"/>
    <cellStyle name="Note 4 11 2 3 5 2" xfId="29199"/>
    <cellStyle name="Note 4 11 2 3 5 3" xfId="43651"/>
    <cellStyle name="Note 4 11 2 3 6" xfId="18771"/>
    <cellStyle name="Note 4 11 2 4" xfId="1931"/>
    <cellStyle name="Note 4 11 2 4 2" xfId="4442"/>
    <cellStyle name="Note 4 11 2 4 2 2" xfId="21878"/>
    <cellStyle name="Note 4 11 2 4 2 3" xfId="36330"/>
    <cellStyle name="Note 4 11 2 4 3" xfId="6904"/>
    <cellStyle name="Note 4 11 2 4 3 2" xfId="24339"/>
    <cellStyle name="Note 4 11 2 4 3 3" xfId="38791"/>
    <cellStyle name="Note 4 11 2 4 4" xfId="9345"/>
    <cellStyle name="Note 4 11 2 4 4 2" xfId="26780"/>
    <cellStyle name="Note 4 11 2 4 4 3" xfId="41232"/>
    <cellStyle name="Note 4 11 2 4 5" xfId="11765"/>
    <cellStyle name="Note 4 11 2 4 5 2" xfId="29200"/>
    <cellStyle name="Note 4 11 2 4 5 3" xfId="43652"/>
    <cellStyle name="Note 4 11 2 4 6" xfId="15262"/>
    <cellStyle name="Note 4 11 2 4 6 2" xfId="32697"/>
    <cellStyle name="Note 4 11 2 4 6 3" xfId="47149"/>
    <cellStyle name="Note 4 11 2 4 7" xfId="18772"/>
    <cellStyle name="Note 4 11 2 4 8" xfId="20424"/>
    <cellStyle name="Note 4 11 2 5" xfId="4439"/>
    <cellStyle name="Note 4 11 2 5 2" xfId="13958"/>
    <cellStyle name="Note 4 11 2 5 2 2" xfId="31393"/>
    <cellStyle name="Note 4 11 2 5 2 3" xfId="45845"/>
    <cellStyle name="Note 4 11 2 5 3" xfId="16419"/>
    <cellStyle name="Note 4 11 2 5 3 2" xfId="33854"/>
    <cellStyle name="Note 4 11 2 5 3 3" xfId="48306"/>
    <cellStyle name="Note 4 11 2 5 4" xfId="21875"/>
    <cellStyle name="Note 4 11 2 5 5" xfId="36327"/>
    <cellStyle name="Note 4 11 2 6" xfId="6901"/>
    <cellStyle name="Note 4 11 2 6 2" xfId="24336"/>
    <cellStyle name="Note 4 11 2 6 3" xfId="38788"/>
    <cellStyle name="Note 4 11 2 7" xfId="9342"/>
    <cellStyle name="Note 4 11 2 7 2" xfId="26777"/>
    <cellStyle name="Note 4 11 2 7 3" xfId="41229"/>
    <cellStyle name="Note 4 11 2 8" xfId="11762"/>
    <cellStyle name="Note 4 11 2 8 2" xfId="29197"/>
    <cellStyle name="Note 4 11 2 8 3" xfId="43649"/>
    <cellStyle name="Note 4 11 2 9" xfId="18769"/>
    <cellStyle name="Note 4 11 3" xfId="1932"/>
    <cellStyle name="Note 4 11 3 2" xfId="1933"/>
    <cellStyle name="Note 4 11 3 2 2" xfId="4444"/>
    <cellStyle name="Note 4 11 3 2 2 2" xfId="13962"/>
    <cellStyle name="Note 4 11 3 2 2 2 2" xfId="31397"/>
    <cellStyle name="Note 4 11 3 2 2 2 3" xfId="45849"/>
    <cellStyle name="Note 4 11 3 2 2 3" xfId="16423"/>
    <cellStyle name="Note 4 11 3 2 2 3 2" xfId="33858"/>
    <cellStyle name="Note 4 11 3 2 2 3 3" xfId="48310"/>
    <cellStyle name="Note 4 11 3 2 2 4" xfId="21880"/>
    <cellStyle name="Note 4 11 3 2 2 5" xfId="36332"/>
    <cellStyle name="Note 4 11 3 2 3" xfId="6906"/>
    <cellStyle name="Note 4 11 3 2 3 2" xfId="24341"/>
    <cellStyle name="Note 4 11 3 2 3 3" xfId="38793"/>
    <cellStyle name="Note 4 11 3 2 4" xfId="9347"/>
    <cellStyle name="Note 4 11 3 2 4 2" xfId="26782"/>
    <cellStyle name="Note 4 11 3 2 4 3" xfId="41234"/>
    <cellStyle name="Note 4 11 3 2 5" xfId="11767"/>
    <cellStyle name="Note 4 11 3 2 5 2" xfId="29202"/>
    <cellStyle name="Note 4 11 3 2 5 3" xfId="43654"/>
    <cellStyle name="Note 4 11 3 2 6" xfId="18774"/>
    <cellStyle name="Note 4 11 3 3" xfId="1934"/>
    <cellStyle name="Note 4 11 3 3 2" xfId="4445"/>
    <cellStyle name="Note 4 11 3 3 2 2" xfId="13963"/>
    <cellStyle name="Note 4 11 3 3 2 2 2" xfId="31398"/>
    <cellStyle name="Note 4 11 3 3 2 2 3" xfId="45850"/>
    <cellStyle name="Note 4 11 3 3 2 3" xfId="16424"/>
    <cellStyle name="Note 4 11 3 3 2 3 2" xfId="33859"/>
    <cellStyle name="Note 4 11 3 3 2 3 3" xfId="48311"/>
    <cellStyle name="Note 4 11 3 3 2 4" xfId="21881"/>
    <cellStyle name="Note 4 11 3 3 2 5" xfId="36333"/>
    <cellStyle name="Note 4 11 3 3 3" xfId="6907"/>
    <cellStyle name="Note 4 11 3 3 3 2" xfId="24342"/>
    <cellStyle name="Note 4 11 3 3 3 3" xfId="38794"/>
    <cellStyle name="Note 4 11 3 3 4" xfId="9348"/>
    <cellStyle name="Note 4 11 3 3 4 2" xfId="26783"/>
    <cellStyle name="Note 4 11 3 3 4 3" xfId="41235"/>
    <cellStyle name="Note 4 11 3 3 5" xfId="11768"/>
    <cellStyle name="Note 4 11 3 3 5 2" xfId="29203"/>
    <cellStyle name="Note 4 11 3 3 5 3" xfId="43655"/>
    <cellStyle name="Note 4 11 3 3 6" xfId="18775"/>
    <cellStyle name="Note 4 11 3 4" xfId="1935"/>
    <cellStyle name="Note 4 11 3 4 2" xfId="4446"/>
    <cellStyle name="Note 4 11 3 4 2 2" xfId="21882"/>
    <cellStyle name="Note 4 11 3 4 2 3" xfId="36334"/>
    <cellStyle name="Note 4 11 3 4 3" xfId="6908"/>
    <cellStyle name="Note 4 11 3 4 3 2" xfId="24343"/>
    <cellStyle name="Note 4 11 3 4 3 3" xfId="38795"/>
    <cellStyle name="Note 4 11 3 4 4" xfId="9349"/>
    <cellStyle name="Note 4 11 3 4 4 2" xfId="26784"/>
    <cellStyle name="Note 4 11 3 4 4 3" xfId="41236"/>
    <cellStyle name="Note 4 11 3 4 5" xfId="11769"/>
    <cellStyle name="Note 4 11 3 4 5 2" xfId="29204"/>
    <cellStyle name="Note 4 11 3 4 5 3" xfId="43656"/>
    <cellStyle name="Note 4 11 3 4 6" xfId="15263"/>
    <cellStyle name="Note 4 11 3 4 6 2" xfId="32698"/>
    <cellStyle name="Note 4 11 3 4 6 3" xfId="47150"/>
    <cellStyle name="Note 4 11 3 4 7" xfId="18776"/>
    <cellStyle name="Note 4 11 3 4 8" xfId="20425"/>
    <cellStyle name="Note 4 11 3 5" xfId="4443"/>
    <cellStyle name="Note 4 11 3 5 2" xfId="13961"/>
    <cellStyle name="Note 4 11 3 5 2 2" xfId="31396"/>
    <cellStyle name="Note 4 11 3 5 2 3" xfId="45848"/>
    <cellStyle name="Note 4 11 3 5 3" xfId="16422"/>
    <cellStyle name="Note 4 11 3 5 3 2" xfId="33857"/>
    <cellStyle name="Note 4 11 3 5 3 3" xfId="48309"/>
    <cellStyle name="Note 4 11 3 5 4" xfId="21879"/>
    <cellStyle name="Note 4 11 3 5 5" xfId="36331"/>
    <cellStyle name="Note 4 11 3 6" xfId="6905"/>
    <cellStyle name="Note 4 11 3 6 2" xfId="24340"/>
    <cellStyle name="Note 4 11 3 6 3" xfId="38792"/>
    <cellStyle name="Note 4 11 3 7" xfId="9346"/>
    <cellStyle name="Note 4 11 3 7 2" xfId="26781"/>
    <cellStyle name="Note 4 11 3 7 3" xfId="41233"/>
    <cellStyle name="Note 4 11 3 8" xfId="11766"/>
    <cellStyle name="Note 4 11 3 8 2" xfId="29201"/>
    <cellStyle name="Note 4 11 3 8 3" xfId="43653"/>
    <cellStyle name="Note 4 11 3 9" xfId="18773"/>
    <cellStyle name="Note 4 11 4" xfId="1936"/>
    <cellStyle name="Note 4 11 4 2" xfId="1937"/>
    <cellStyle name="Note 4 11 4 2 2" xfId="4448"/>
    <cellStyle name="Note 4 11 4 2 2 2" xfId="13965"/>
    <cellStyle name="Note 4 11 4 2 2 2 2" xfId="31400"/>
    <cellStyle name="Note 4 11 4 2 2 2 3" xfId="45852"/>
    <cellStyle name="Note 4 11 4 2 2 3" xfId="16426"/>
    <cellStyle name="Note 4 11 4 2 2 3 2" xfId="33861"/>
    <cellStyle name="Note 4 11 4 2 2 3 3" xfId="48313"/>
    <cellStyle name="Note 4 11 4 2 2 4" xfId="21884"/>
    <cellStyle name="Note 4 11 4 2 2 5" xfId="36336"/>
    <cellStyle name="Note 4 11 4 2 3" xfId="6910"/>
    <cellStyle name="Note 4 11 4 2 3 2" xfId="24345"/>
    <cellStyle name="Note 4 11 4 2 3 3" xfId="38797"/>
    <cellStyle name="Note 4 11 4 2 4" xfId="9351"/>
    <cellStyle name="Note 4 11 4 2 4 2" xfId="26786"/>
    <cellStyle name="Note 4 11 4 2 4 3" xfId="41238"/>
    <cellStyle name="Note 4 11 4 2 5" xfId="11771"/>
    <cellStyle name="Note 4 11 4 2 5 2" xfId="29206"/>
    <cellStyle name="Note 4 11 4 2 5 3" xfId="43658"/>
    <cellStyle name="Note 4 11 4 2 6" xfId="18778"/>
    <cellStyle name="Note 4 11 4 3" xfId="1938"/>
    <cellStyle name="Note 4 11 4 3 2" xfId="4449"/>
    <cellStyle name="Note 4 11 4 3 2 2" xfId="13966"/>
    <cellStyle name="Note 4 11 4 3 2 2 2" xfId="31401"/>
    <cellStyle name="Note 4 11 4 3 2 2 3" xfId="45853"/>
    <cellStyle name="Note 4 11 4 3 2 3" xfId="16427"/>
    <cellStyle name="Note 4 11 4 3 2 3 2" xfId="33862"/>
    <cellStyle name="Note 4 11 4 3 2 3 3" xfId="48314"/>
    <cellStyle name="Note 4 11 4 3 2 4" xfId="21885"/>
    <cellStyle name="Note 4 11 4 3 2 5" xfId="36337"/>
    <cellStyle name="Note 4 11 4 3 3" xfId="6911"/>
    <cellStyle name="Note 4 11 4 3 3 2" xfId="24346"/>
    <cellStyle name="Note 4 11 4 3 3 3" xfId="38798"/>
    <cellStyle name="Note 4 11 4 3 4" xfId="9352"/>
    <cellStyle name="Note 4 11 4 3 4 2" xfId="26787"/>
    <cellStyle name="Note 4 11 4 3 4 3" xfId="41239"/>
    <cellStyle name="Note 4 11 4 3 5" xfId="11772"/>
    <cellStyle name="Note 4 11 4 3 5 2" xfId="29207"/>
    <cellStyle name="Note 4 11 4 3 5 3" xfId="43659"/>
    <cellStyle name="Note 4 11 4 3 6" xfId="18779"/>
    <cellStyle name="Note 4 11 4 4" xfId="1939"/>
    <cellStyle name="Note 4 11 4 4 2" xfId="4450"/>
    <cellStyle name="Note 4 11 4 4 2 2" xfId="21886"/>
    <cellStyle name="Note 4 11 4 4 2 3" xfId="36338"/>
    <cellStyle name="Note 4 11 4 4 3" xfId="6912"/>
    <cellStyle name="Note 4 11 4 4 3 2" xfId="24347"/>
    <cellStyle name="Note 4 11 4 4 3 3" xfId="38799"/>
    <cellStyle name="Note 4 11 4 4 4" xfId="9353"/>
    <cellStyle name="Note 4 11 4 4 4 2" xfId="26788"/>
    <cellStyle name="Note 4 11 4 4 4 3" xfId="41240"/>
    <cellStyle name="Note 4 11 4 4 5" xfId="11773"/>
    <cellStyle name="Note 4 11 4 4 5 2" xfId="29208"/>
    <cellStyle name="Note 4 11 4 4 5 3" xfId="43660"/>
    <cellStyle name="Note 4 11 4 4 6" xfId="15264"/>
    <cellStyle name="Note 4 11 4 4 6 2" xfId="32699"/>
    <cellStyle name="Note 4 11 4 4 6 3" xfId="47151"/>
    <cellStyle name="Note 4 11 4 4 7" xfId="18780"/>
    <cellStyle name="Note 4 11 4 4 8" xfId="20426"/>
    <cellStyle name="Note 4 11 4 5" xfId="4447"/>
    <cellStyle name="Note 4 11 4 5 2" xfId="13964"/>
    <cellStyle name="Note 4 11 4 5 2 2" xfId="31399"/>
    <cellStyle name="Note 4 11 4 5 2 3" xfId="45851"/>
    <cellStyle name="Note 4 11 4 5 3" xfId="16425"/>
    <cellStyle name="Note 4 11 4 5 3 2" xfId="33860"/>
    <cellStyle name="Note 4 11 4 5 3 3" xfId="48312"/>
    <cellStyle name="Note 4 11 4 5 4" xfId="21883"/>
    <cellStyle name="Note 4 11 4 5 5" xfId="36335"/>
    <cellStyle name="Note 4 11 4 6" xfId="6909"/>
    <cellStyle name="Note 4 11 4 6 2" xfId="24344"/>
    <cellStyle name="Note 4 11 4 6 3" xfId="38796"/>
    <cellStyle name="Note 4 11 4 7" xfId="9350"/>
    <cellStyle name="Note 4 11 4 7 2" xfId="26785"/>
    <cellStyle name="Note 4 11 4 7 3" xfId="41237"/>
    <cellStyle name="Note 4 11 4 8" xfId="11770"/>
    <cellStyle name="Note 4 11 4 8 2" xfId="29205"/>
    <cellStyle name="Note 4 11 4 8 3" xfId="43657"/>
    <cellStyle name="Note 4 11 4 9" xfId="18777"/>
    <cellStyle name="Note 4 11 5" xfId="1940"/>
    <cellStyle name="Note 4 11 5 2" xfId="1941"/>
    <cellStyle name="Note 4 11 5 2 2" xfId="4452"/>
    <cellStyle name="Note 4 11 5 2 2 2" xfId="13968"/>
    <cellStyle name="Note 4 11 5 2 2 2 2" xfId="31403"/>
    <cellStyle name="Note 4 11 5 2 2 2 3" xfId="45855"/>
    <cellStyle name="Note 4 11 5 2 2 3" xfId="16429"/>
    <cellStyle name="Note 4 11 5 2 2 3 2" xfId="33864"/>
    <cellStyle name="Note 4 11 5 2 2 3 3" xfId="48316"/>
    <cellStyle name="Note 4 11 5 2 2 4" xfId="21888"/>
    <cellStyle name="Note 4 11 5 2 2 5" xfId="36340"/>
    <cellStyle name="Note 4 11 5 2 3" xfId="6914"/>
    <cellStyle name="Note 4 11 5 2 3 2" xfId="24349"/>
    <cellStyle name="Note 4 11 5 2 3 3" xfId="38801"/>
    <cellStyle name="Note 4 11 5 2 4" xfId="9355"/>
    <cellStyle name="Note 4 11 5 2 4 2" xfId="26790"/>
    <cellStyle name="Note 4 11 5 2 4 3" xfId="41242"/>
    <cellStyle name="Note 4 11 5 2 5" xfId="11775"/>
    <cellStyle name="Note 4 11 5 2 5 2" xfId="29210"/>
    <cellStyle name="Note 4 11 5 2 5 3" xfId="43662"/>
    <cellStyle name="Note 4 11 5 2 6" xfId="18782"/>
    <cellStyle name="Note 4 11 5 3" xfId="1942"/>
    <cellStyle name="Note 4 11 5 3 2" xfId="4453"/>
    <cellStyle name="Note 4 11 5 3 2 2" xfId="13969"/>
    <cellStyle name="Note 4 11 5 3 2 2 2" xfId="31404"/>
    <cellStyle name="Note 4 11 5 3 2 2 3" xfId="45856"/>
    <cellStyle name="Note 4 11 5 3 2 3" xfId="16430"/>
    <cellStyle name="Note 4 11 5 3 2 3 2" xfId="33865"/>
    <cellStyle name="Note 4 11 5 3 2 3 3" xfId="48317"/>
    <cellStyle name="Note 4 11 5 3 2 4" xfId="21889"/>
    <cellStyle name="Note 4 11 5 3 2 5" xfId="36341"/>
    <cellStyle name="Note 4 11 5 3 3" xfId="6915"/>
    <cellStyle name="Note 4 11 5 3 3 2" xfId="24350"/>
    <cellStyle name="Note 4 11 5 3 3 3" xfId="38802"/>
    <cellStyle name="Note 4 11 5 3 4" xfId="9356"/>
    <cellStyle name="Note 4 11 5 3 4 2" xfId="26791"/>
    <cellStyle name="Note 4 11 5 3 4 3" xfId="41243"/>
    <cellStyle name="Note 4 11 5 3 5" xfId="11776"/>
    <cellStyle name="Note 4 11 5 3 5 2" xfId="29211"/>
    <cellStyle name="Note 4 11 5 3 5 3" xfId="43663"/>
    <cellStyle name="Note 4 11 5 3 6" xfId="18783"/>
    <cellStyle name="Note 4 11 5 4" xfId="1943"/>
    <cellStyle name="Note 4 11 5 4 2" xfId="4454"/>
    <cellStyle name="Note 4 11 5 4 2 2" xfId="21890"/>
    <cellStyle name="Note 4 11 5 4 2 3" xfId="36342"/>
    <cellStyle name="Note 4 11 5 4 3" xfId="6916"/>
    <cellStyle name="Note 4 11 5 4 3 2" xfId="24351"/>
    <cellStyle name="Note 4 11 5 4 3 3" xfId="38803"/>
    <cellStyle name="Note 4 11 5 4 4" xfId="9357"/>
    <cellStyle name="Note 4 11 5 4 4 2" xfId="26792"/>
    <cellStyle name="Note 4 11 5 4 4 3" xfId="41244"/>
    <cellStyle name="Note 4 11 5 4 5" xfId="11777"/>
    <cellStyle name="Note 4 11 5 4 5 2" xfId="29212"/>
    <cellStyle name="Note 4 11 5 4 5 3" xfId="43664"/>
    <cellStyle name="Note 4 11 5 4 6" xfId="15265"/>
    <cellStyle name="Note 4 11 5 4 6 2" xfId="32700"/>
    <cellStyle name="Note 4 11 5 4 6 3" xfId="47152"/>
    <cellStyle name="Note 4 11 5 4 7" xfId="18784"/>
    <cellStyle name="Note 4 11 5 4 8" xfId="20427"/>
    <cellStyle name="Note 4 11 5 5" xfId="4451"/>
    <cellStyle name="Note 4 11 5 5 2" xfId="13967"/>
    <cellStyle name="Note 4 11 5 5 2 2" xfId="31402"/>
    <cellStyle name="Note 4 11 5 5 2 3" xfId="45854"/>
    <cellStyle name="Note 4 11 5 5 3" xfId="16428"/>
    <cellStyle name="Note 4 11 5 5 3 2" xfId="33863"/>
    <cellStyle name="Note 4 11 5 5 3 3" xfId="48315"/>
    <cellStyle name="Note 4 11 5 5 4" xfId="21887"/>
    <cellStyle name="Note 4 11 5 5 5" xfId="36339"/>
    <cellStyle name="Note 4 11 5 6" xfId="6913"/>
    <cellStyle name="Note 4 11 5 6 2" xfId="24348"/>
    <cellStyle name="Note 4 11 5 6 3" xfId="38800"/>
    <cellStyle name="Note 4 11 5 7" xfId="9354"/>
    <cellStyle name="Note 4 11 5 7 2" xfId="26789"/>
    <cellStyle name="Note 4 11 5 7 3" xfId="41241"/>
    <cellStyle name="Note 4 11 5 8" xfId="11774"/>
    <cellStyle name="Note 4 11 5 8 2" xfId="29209"/>
    <cellStyle name="Note 4 11 5 8 3" xfId="43661"/>
    <cellStyle name="Note 4 11 5 9" xfId="18781"/>
    <cellStyle name="Note 4 11 6" xfId="1944"/>
    <cellStyle name="Note 4 11 6 2" xfId="4455"/>
    <cellStyle name="Note 4 11 6 2 2" xfId="13970"/>
    <cellStyle name="Note 4 11 6 2 2 2" xfId="31405"/>
    <cellStyle name="Note 4 11 6 2 2 3" xfId="45857"/>
    <cellStyle name="Note 4 11 6 2 3" xfId="16431"/>
    <cellStyle name="Note 4 11 6 2 3 2" xfId="33866"/>
    <cellStyle name="Note 4 11 6 2 3 3" xfId="48318"/>
    <cellStyle name="Note 4 11 6 2 4" xfId="21891"/>
    <cellStyle name="Note 4 11 6 2 5" xfId="36343"/>
    <cellStyle name="Note 4 11 6 3" xfId="6917"/>
    <cellStyle name="Note 4 11 6 3 2" xfId="24352"/>
    <cellStyle name="Note 4 11 6 3 3" xfId="38804"/>
    <cellStyle name="Note 4 11 6 4" xfId="9358"/>
    <cellStyle name="Note 4 11 6 4 2" xfId="26793"/>
    <cellStyle name="Note 4 11 6 4 3" xfId="41245"/>
    <cellStyle name="Note 4 11 6 5" xfId="11778"/>
    <cellStyle name="Note 4 11 6 5 2" xfId="29213"/>
    <cellStyle name="Note 4 11 6 5 3" xfId="43665"/>
    <cellStyle name="Note 4 11 6 6" xfId="18785"/>
    <cellStyle name="Note 4 11 7" xfId="1945"/>
    <cellStyle name="Note 4 11 7 2" xfId="4456"/>
    <cellStyle name="Note 4 11 7 2 2" xfId="13971"/>
    <cellStyle name="Note 4 11 7 2 2 2" xfId="31406"/>
    <cellStyle name="Note 4 11 7 2 2 3" xfId="45858"/>
    <cellStyle name="Note 4 11 7 2 3" xfId="16432"/>
    <cellStyle name="Note 4 11 7 2 3 2" xfId="33867"/>
    <cellStyle name="Note 4 11 7 2 3 3" xfId="48319"/>
    <cellStyle name="Note 4 11 7 2 4" xfId="21892"/>
    <cellStyle name="Note 4 11 7 2 5" xfId="36344"/>
    <cellStyle name="Note 4 11 7 3" xfId="6918"/>
    <cellStyle name="Note 4 11 7 3 2" xfId="24353"/>
    <cellStyle name="Note 4 11 7 3 3" xfId="38805"/>
    <cellStyle name="Note 4 11 7 4" xfId="9359"/>
    <cellStyle name="Note 4 11 7 4 2" xfId="26794"/>
    <cellStyle name="Note 4 11 7 4 3" xfId="41246"/>
    <cellStyle name="Note 4 11 7 5" xfId="11779"/>
    <cellStyle name="Note 4 11 7 5 2" xfId="29214"/>
    <cellStyle name="Note 4 11 7 5 3" xfId="43666"/>
    <cellStyle name="Note 4 11 7 6" xfId="18786"/>
    <cellStyle name="Note 4 11 8" xfId="1946"/>
    <cellStyle name="Note 4 11 8 2" xfId="4457"/>
    <cellStyle name="Note 4 11 8 2 2" xfId="21893"/>
    <cellStyle name="Note 4 11 8 2 3" xfId="36345"/>
    <cellStyle name="Note 4 11 8 3" xfId="6919"/>
    <cellStyle name="Note 4 11 8 3 2" xfId="24354"/>
    <cellStyle name="Note 4 11 8 3 3" xfId="38806"/>
    <cellStyle name="Note 4 11 8 4" xfId="9360"/>
    <cellStyle name="Note 4 11 8 4 2" xfId="26795"/>
    <cellStyle name="Note 4 11 8 4 3" xfId="41247"/>
    <cellStyle name="Note 4 11 8 5" xfId="11780"/>
    <cellStyle name="Note 4 11 8 5 2" xfId="29215"/>
    <cellStyle name="Note 4 11 8 5 3" xfId="43667"/>
    <cellStyle name="Note 4 11 8 6" xfId="15266"/>
    <cellStyle name="Note 4 11 8 6 2" xfId="32701"/>
    <cellStyle name="Note 4 11 8 6 3" xfId="47153"/>
    <cellStyle name="Note 4 11 8 7" xfId="18787"/>
    <cellStyle name="Note 4 11 8 8" xfId="20428"/>
    <cellStyle name="Note 4 11 9" xfId="4438"/>
    <cellStyle name="Note 4 11 9 2" xfId="13957"/>
    <cellStyle name="Note 4 11 9 2 2" xfId="31392"/>
    <cellStyle name="Note 4 11 9 2 3" xfId="45844"/>
    <cellStyle name="Note 4 11 9 3" xfId="16418"/>
    <cellStyle name="Note 4 11 9 3 2" xfId="33853"/>
    <cellStyle name="Note 4 11 9 3 3" xfId="48305"/>
    <cellStyle name="Note 4 11 9 4" xfId="21874"/>
    <cellStyle name="Note 4 11 9 5" xfId="36326"/>
    <cellStyle name="Note 4 12" xfId="1947"/>
    <cellStyle name="Note 4 12 10" xfId="6920"/>
    <cellStyle name="Note 4 12 10 2" xfId="24355"/>
    <cellStyle name="Note 4 12 10 3" xfId="38807"/>
    <cellStyle name="Note 4 12 11" xfId="9361"/>
    <cellStyle name="Note 4 12 11 2" xfId="26796"/>
    <cellStyle name="Note 4 12 11 3" xfId="41248"/>
    <cellStyle name="Note 4 12 12" xfId="11781"/>
    <cellStyle name="Note 4 12 12 2" xfId="29216"/>
    <cellStyle name="Note 4 12 12 3" xfId="43668"/>
    <cellStyle name="Note 4 12 13" xfId="18788"/>
    <cellStyle name="Note 4 12 2" xfId="1948"/>
    <cellStyle name="Note 4 12 2 2" xfId="1949"/>
    <cellStyle name="Note 4 12 2 2 2" xfId="4460"/>
    <cellStyle name="Note 4 12 2 2 2 2" xfId="13974"/>
    <cellStyle name="Note 4 12 2 2 2 2 2" xfId="31409"/>
    <cellStyle name="Note 4 12 2 2 2 2 3" xfId="45861"/>
    <cellStyle name="Note 4 12 2 2 2 3" xfId="16435"/>
    <cellStyle name="Note 4 12 2 2 2 3 2" xfId="33870"/>
    <cellStyle name="Note 4 12 2 2 2 3 3" xfId="48322"/>
    <cellStyle name="Note 4 12 2 2 2 4" xfId="21896"/>
    <cellStyle name="Note 4 12 2 2 2 5" xfId="36348"/>
    <cellStyle name="Note 4 12 2 2 3" xfId="6922"/>
    <cellStyle name="Note 4 12 2 2 3 2" xfId="24357"/>
    <cellStyle name="Note 4 12 2 2 3 3" xfId="38809"/>
    <cellStyle name="Note 4 12 2 2 4" xfId="9363"/>
    <cellStyle name="Note 4 12 2 2 4 2" xfId="26798"/>
    <cellStyle name="Note 4 12 2 2 4 3" xfId="41250"/>
    <cellStyle name="Note 4 12 2 2 5" xfId="11783"/>
    <cellStyle name="Note 4 12 2 2 5 2" xfId="29218"/>
    <cellStyle name="Note 4 12 2 2 5 3" xfId="43670"/>
    <cellStyle name="Note 4 12 2 2 6" xfId="18790"/>
    <cellStyle name="Note 4 12 2 3" xfId="1950"/>
    <cellStyle name="Note 4 12 2 3 2" xfId="4461"/>
    <cellStyle name="Note 4 12 2 3 2 2" xfId="13975"/>
    <cellStyle name="Note 4 12 2 3 2 2 2" xfId="31410"/>
    <cellStyle name="Note 4 12 2 3 2 2 3" xfId="45862"/>
    <cellStyle name="Note 4 12 2 3 2 3" xfId="16436"/>
    <cellStyle name="Note 4 12 2 3 2 3 2" xfId="33871"/>
    <cellStyle name="Note 4 12 2 3 2 3 3" xfId="48323"/>
    <cellStyle name="Note 4 12 2 3 2 4" xfId="21897"/>
    <cellStyle name="Note 4 12 2 3 2 5" xfId="36349"/>
    <cellStyle name="Note 4 12 2 3 3" xfId="6923"/>
    <cellStyle name="Note 4 12 2 3 3 2" xfId="24358"/>
    <cellStyle name="Note 4 12 2 3 3 3" xfId="38810"/>
    <cellStyle name="Note 4 12 2 3 4" xfId="9364"/>
    <cellStyle name="Note 4 12 2 3 4 2" xfId="26799"/>
    <cellStyle name="Note 4 12 2 3 4 3" xfId="41251"/>
    <cellStyle name="Note 4 12 2 3 5" xfId="11784"/>
    <cellStyle name="Note 4 12 2 3 5 2" xfId="29219"/>
    <cellStyle name="Note 4 12 2 3 5 3" xfId="43671"/>
    <cellStyle name="Note 4 12 2 3 6" xfId="18791"/>
    <cellStyle name="Note 4 12 2 4" xfId="1951"/>
    <cellStyle name="Note 4 12 2 4 2" xfId="4462"/>
    <cellStyle name="Note 4 12 2 4 2 2" xfId="21898"/>
    <cellStyle name="Note 4 12 2 4 2 3" xfId="36350"/>
    <cellStyle name="Note 4 12 2 4 3" xfId="6924"/>
    <cellStyle name="Note 4 12 2 4 3 2" xfId="24359"/>
    <cellStyle name="Note 4 12 2 4 3 3" xfId="38811"/>
    <cellStyle name="Note 4 12 2 4 4" xfId="9365"/>
    <cellStyle name="Note 4 12 2 4 4 2" xfId="26800"/>
    <cellStyle name="Note 4 12 2 4 4 3" xfId="41252"/>
    <cellStyle name="Note 4 12 2 4 5" xfId="11785"/>
    <cellStyle name="Note 4 12 2 4 5 2" xfId="29220"/>
    <cellStyle name="Note 4 12 2 4 5 3" xfId="43672"/>
    <cellStyle name="Note 4 12 2 4 6" xfId="15267"/>
    <cellStyle name="Note 4 12 2 4 6 2" xfId="32702"/>
    <cellStyle name="Note 4 12 2 4 6 3" xfId="47154"/>
    <cellStyle name="Note 4 12 2 4 7" xfId="18792"/>
    <cellStyle name="Note 4 12 2 4 8" xfId="20429"/>
    <cellStyle name="Note 4 12 2 5" xfId="4459"/>
    <cellStyle name="Note 4 12 2 5 2" xfId="13973"/>
    <cellStyle name="Note 4 12 2 5 2 2" xfId="31408"/>
    <cellStyle name="Note 4 12 2 5 2 3" xfId="45860"/>
    <cellStyle name="Note 4 12 2 5 3" xfId="16434"/>
    <cellStyle name="Note 4 12 2 5 3 2" xfId="33869"/>
    <cellStyle name="Note 4 12 2 5 3 3" xfId="48321"/>
    <cellStyle name="Note 4 12 2 5 4" xfId="21895"/>
    <cellStyle name="Note 4 12 2 5 5" xfId="36347"/>
    <cellStyle name="Note 4 12 2 6" xfId="6921"/>
    <cellStyle name="Note 4 12 2 6 2" xfId="24356"/>
    <cellStyle name="Note 4 12 2 6 3" xfId="38808"/>
    <cellStyle name="Note 4 12 2 7" xfId="9362"/>
    <cellStyle name="Note 4 12 2 7 2" xfId="26797"/>
    <cellStyle name="Note 4 12 2 7 3" xfId="41249"/>
    <cellStyle name="Note 4 12 2 8" xfId="11782"/>
    <cellStyle name="Note 4 12 2 8 2" xfId="29217"/>
    <cellStyle name="Note 4 12 2 8 3" xfId="43669"/>
    <cellStyle name="Note 4 12 2 9" xfId="18789"/>
    <cellStyle name="Note 4 12 3" xfId="1952"/>
    <cellStyle name="Note 4 12 3 2" xfId="1953"/>
    <cellStyle name="Note 4 12 3 2 2" xfId="4464"/>
    <cellStyle name="Note 4 12 3 2 2 2" xfId="13977"/>
    <cellStyle name="Note 4 12 3 2 2 2 2" xfId="31412"/>
    <cellStyle name="Note 4 12 3 2 2 2 3" xfId="45864"/>
    <cellStyle name="Note 4 12 3 2 2 3" xfId="16438"/>
    <cellStyle name="Note 4 12 3 2 2 3 2" xfId="33873"/>
    <cellStyle name="Note 4 12 3 2 2 3 3" xfId="48325"/>
    <cellStyle name="Note 4 12 3 2 2 4" xfId="21900"/>
    <cellStyle name="Note 4 12 3 2 2 5" xfId="36352"/>
    <cellStyle name="Note 4 12 3 2 3" xfId="6926"/>
    <cellStyle name="Note 4 12 3 2 3 2" xfId="24361"/>
    <cellStyle name="Note 4 12 3 2 3 3" xfId="38813"/>
    <cellStyle name="Note 4 12 3 2 4" xfId="9367"/>
    <cellStyle name="Note 4 12 3 2 4 2" xfId="26802"/>
    <cellStyle name="Note 4 12 3 2 4 3" xfId="41254"/>
    <cellStyle name="Note 4 12 3 2 5" xfId="11787"/>
    <cellStyle name="Note 4 12 3 2 5 2" xfId="29222"/>
    <cellStyle name="Note 4 12 3 2 5 3" xfId="43674"/>
    <cellStyle name="Note 4 12 3 2 6" xfId="18794"/>
    <cellStyle name="Note 4 12 3 3" xfId="1954"/>
    <cellStyle name="Note 4 12 3 3 2" xfId="4465"/>
    <cellStyle name="Note 4 12 3 3 2 2" xfId="13978"/>
    <cellStyle name="Note 4 12 3 3 2 2 2" xfId="31413"/>
    <cellStyle name="Note 4 12 3 3 2 2 3" xfId="45865"/>
    <cellStyle name="Note 4 12 3 3 2 3" xfId="16439"/>
    <cellStyle name="Note 4 12 3 3 2 3 2" xfId="33874"/>
    <cellStyle name="Note 4 12 3 3 2 3 3" xfId="48326"/>
    <cellStyle name="Note 4 12 3 3 2 4" xfId="21901"/>
    <cellStyle name="Note 4 12 3 3 2 5" xfId="36353"/>
    <cellStyle name="Note 4 12 3 3 3" xfId="6927"/>
    <cellStyle name="Note 4 12 3 3 3 2" xfId="24362"/>
    <cellStyle name="Note 4 12 3 3 3 3" xfId="38814"/>
    <cellStyle name="Note 4 12 3 3 4" xfId="9368"/>
    <cellStyle name="Note 4 12 3 3 4 2" xfId="26803"/>
    <cellStyle name="Note 4 12 3 3 4 3" xfId="41255"/>
    <cellStyle name="Note 4 12 3 3 5" xfId="11788"/>
    <cellStyle name="Note 4 12 3 3 5 2" xfId="29223"/>
    <cellStyle name="Note 4 12 3 3 5 3" xfId="43675"/>
    <cellStyle name="Note 4 12 3 3 6" xfId="18795"/>
    <cellStyle name="Note 4 12 3 4" xfId="1955"/>
    <cellStyle name="Note 4 12 3 4 2" xfId="4466"/>
    <cellStyle name="Note 4 12 3 4 2 2" xfId="21902"/>
    <cellStyle name="Note 4 12 3 4 2 3" xfId="36354"/>
    <cellStyle name="Note 4 12 3 4 3" xfId="6928"/>
    <cellStyle name="Note 4 12 3 4 3 2" xfId="24363"/>
    <cellStyle name="Note 4 12 3 4 3 3" xfId="38815"/>
    <cellStyle name="Note 4 12 3 4 4" xfId="9369"/>
    <cellStyle name="Note 4 12 3 4 4 2" xfId="26804"/>
    <cellStyle name="Note 4 12 3 4 4 3" xfId="41256"/>
    <cellStyle name="Note 4 12 3 4 5" xfId="11789"/>
    <cellStyle name="Note 4 12 3 4 5 2" xfId="29224"/>
    <cellStyle name="Note 4 12 3 4 5 3" xfId="43676"/>
    <cellStyle name="Note 4 12 3 4 6" xfId="15268"/>
    <cellStyle name="Note 4 12 3 4 6 2" xfId="32703"/>
    <cellStyle name="Note 4 12 3 4 6 3" xfId="47155"/>
    <cellStyle name="Note 4 12 3 4 7" xfId="18796"/>
    <cellStyle name="Note 4 12 3 4 8" xfId="20430"/>
    <cellStyle name="Note 4 12 3 5" xfId="4463"/>
    <cellStyle name="Note 4 12 3 5 2" xfId="13976"/>
    <cellStyle name="Note 4 12 3 5 2 2" xfId="31411"/>
    <cellStyle name="Note 4 12 3 5 2 3" xfId="45863"/>
    <cellStyle name="Note 4 12 3 5 3" xfId="16437"/>
    <cellStyle name="Note 4 12 3 5 3 2" xfId="33872"/>
    <cellStyle name="Note 4 12 3 5 3 3" xfId="48324"/>
    <cellStyle name="Note 4 12 3 5 4" xfId="21899"/>
    <cellStyle name="Note 4 12 3 5 5" xfId="36351"/>
    <cellStyle name="Note 4 12 3 6" xfId="6925"/>
    <cellStyle name="Note 4 12 3 6 2" xfId="24360"/>
    <cellStyle name="Note 4 12 3 6 3" xfId="38812"/>
    <cellStyle name="Note 4 12 3 7" xfId="9366"/>
    <cellStyle name="Note 4 12 3 7 2" xfId="26801"/>
    <cellStyle name="Note 4 12 3 7 3" xfId="41253"/>
    <cellStyle name="Note 4 12 3 8" xfId="11786"/>
    <cellStyle name="Note 4 12 3 8 2" xfId="29221"/>
    <cellStyle name="Note 4 12 3 8 3" xfId="43673"/>
    <cellStyle name="Note 4 12 3 9" xfId="18793"/>
    <cellStyle name="Note 4 12 4" xfId="1956"/>
    <cellStyle name="Note 4 12 4 2" xfId="1957"/>
    <cellStyle name="Note 4 12 4 2 2" xfId="4468"/>
    <cellStyle name="Note 4 12 4 2 2 2" xfId="13980"/>
    <cellStyle name="Note 4 12 4 2 2 2 2" xfId="31415"/>
    <cellStyle name="Note 4 12 4 2 2 2 3" xfId="45867"/>
    <cellStyle name="Note 4 12 4 2 2 3" xfId="16441"/>
    <cellStyle name="Note 4 12 4 2 2 3 2" xfId="33876"/>
    <cellStyle name="Note 4 12 4 2 2 3 3" xfId="48328"/>
    <cellStyle name="Note 4 12 4 2 2 4" xfId="21904"/>
    <cellStyle name="Note 4 12 4 2 2 5" xfId="36356"/>
    <cellStyle name="Note 4 12 4 2 3" xfId="6930"/>
    <cellStyle name="Note 4 12 4 2 3 2" xfId="24365"/>
    <cellStyle name="Note 4 12 4 2 3 3" xfId="38817"/>
    <cellStyle name="Note 4 12 4 2 4" xfId="9371"/>
    <cellStyle name="Note 4 12 4 2 4 2" xfId="26806"/>
    <cellStyle name="Note 4 12 4 2 4 3" xfId="41258"/>
    <cellStyle name="Note 4 12 4 2 5" xfId="11791"/>
    <cellStyle name="Note 4 12 4 2 5 2" xfId="29226"/>
    <cellStyle name="Note 4 12 4 2 5 3" xfId="43678"/>
    <cellStyle name="Note 4 12 4 2 6" xfId="18798"/>
    <cellStyle name="Note 4 12 4 3" xfId="1958"/>
    <cellStyle name="Note 4 12 4 3 2" xfId="4469"/>
    <cellStyle name="Note 4 12 4 3 2 2" xfId="13981"/>
    <cellStyle name="Note 4 12 4 3 2 2 2" xfId="31416"/>
    <cellStyle name="Note 4 12 4 3 2 2 3" xfId="45868"/>
    <cellStyle name="Note 4 12 4 3 2 3" xfId="16442"/>
    <cellStyle name="Note 4 12 4 3 2 3 2" xfId="33877"/>
    <cellStyle name="Note 4 12 4 3 2 3 3" xfId="48329"/>
    <cellStyle name="Note 4 12 4 3 2 4" xfId="21905"/>
    <cellStyle name="Note 4 12 4 3 2 5" xfId="36357"/>
    <cellStyle name="Note 4 12 4 3 3" xfId="6931"/>
    <cellStyle name="Note 4 12 4 3 3 2" xfId="24366"/>
    <cellStyle name="Note 4 12 4 3 3 3" xfId="38818"/>
    <cellStyle name="Note 4 12 4 3 4" xfId="9372"/>
    <cellStyle name="Note 4 12 4 3 4 2" xfId="26807"/>
    <cellStyle name="Note 4 12 4 3 4 3" xfId="41259"/>
    <cellStyle name="Note 4 12 4 3 5" xfId="11792"/>
    <cellStyle name="Note 4 12 4 3 5 2" xfId="29227"/>
    <cellStyle name="Note 4 12 4 3 5 3" xfId="43679"/>
    <cellStyle name="Note 4 12 4 3 6" xfId="18799"/>
    <cellStyle name="Note 4 12 4 4" xfId="1959"/>
    <cellStyle name="Note 4 12 4 4 2" xfId="4470"/>
    <cellStyle name="Note 4 12 4 4 2 2" xfId="21906"/>
    <cellStyle name="Note 4 12 4 4 2 3" xfId="36358"/>
    <cellStyle name="Note 4 12 4 4 3" xfId="6932"/>
    <cellStyle name="Note 4 12 4 4 3 2" xfId="24367"/>
    <cellStyle name="Note 4 12 4 4 3 3" xfId="38819"/>
    <cellStyle name="Note 4 12 4 4 4" xfId="9373"/>
    <cellStyle name="Note 4 12 4 4 4 2" xfId="26808"/>
    <cellStyle name="Note 4 12 4 4 4 3" xfId="41260"/>
    <cellStyle name="Note 4 12 4 4 5" xfId="11793"/>
    <cellStyle name="Note 4 12 4 4 5 2" xfId="29228"/>
    <cellStyle name="Note 4 12 4 4 5 3" xfId="43680"/>
    <cellStyle name="Note 4 12 4 4 6" xfId="15269"/>
    <cellStyle name="Note 4 12 4 4 6 2" xfId="32704"/>
    <cellStyle name="Note 4 12 4 4 6 3" xfId="47156"/>
    <cellStyle name="Note 4 12 4 4 7" xfId="18800"/>
    <cellStyle name="Note 4 12 4 4 8" xfId="20431"/>
    <cellStyle name="Note 4 12 4 5" xfId="4467"/>
    <cellStyle name="Note 4 12 4 5 2" xfId="13979"/>
    <cellStyle name="Note 4 12 4 5 2 2" xfId="31414"/>
    <cellStyle name="Note 4 12 4 5 2 3" xfId="45866"/>
    <cellStyle name="Note 4 12 4 5 3" xfId="16440"/>
    <cellStyle name="Note 4 12 4 5 3 2" xfId="33875"/>
    <cellStyle name="Note 4 12 4 5 3 3" xfId="48327"/>
    <cellStyle name="Note 4 12 4 5 4" xfId="21903"/>
    <cellStyle name="Note 4 12 4 5 5" xfId="36355"/>
    <cellStyle name="Note 4 12 4 6" xfId="6929"/>
    <cellStyle name="Note 4 12 4 6 2" xfId="24364"/>
    <cellStyle name="Note 4 12 4 6 3" xfId="38816"/>
    <cellStyle name="Note 4 12 4 7" xfId="9370"/>
    <cellStyle name="Note 4 12 4 7 2" xfId="26805"/>
    <cellStyle name="Note 4 12 4 7 3" xfId="41257"/>
    <cellStyle name="Note 4 12 4 8" xfId="11790"/>
    <cellStyle name="Note 4 12 4 8 2" xfId="29225"/>
    <cellStyle name="Note 4 12 4 8 3" xfId="43677"/>
    <cellStyle name="Note 4 12 4 9" xfId="18797"/>
    <cellStyle name="Note 4 12 5" xfId="1960"/>
    <cellStyle name="Note 4 12 5 2" xfId="1961"/>
    <cellStyle name="Note 4 12 5 2 2" xfId="4472"/>
    <cellStyle name="Note 4 12 5 2 2 2" xfId="13983"/>
    <cellStyle name="Note 4 12 5 2 2 2 2" xfId="31418"/>
    <cellStyle name="Note 4 12 5 2 2 2 3" xfId="45870"/>
    <cellStyle name="Note 4 12 5 2 2 3" xfId="16444"/>
    <cellStyle name="Note 4 12 5 2 2 3 2" xfId="33879"/>
    <cellStyle name="Note 4 12 5 2 2 3 3" xfId="48331"/>
    <cellStyle name="Note 4 12 5 2 2 4" xfId="21908"/>
    <cellStyle name="Note 4 12 5 2 2 5" xfId="36360"/>
    <cellStyle name="Note 4 12 5 2 3" xfId="6934"/>
    <cellStyle name="Note 4 12 5 2 3 2" xfId="24369"/>
    <cellStyle name="Note 4 12 5 2 3 3" xfId="38821"/>
    <cellStyle name="Note 4 12 5 2 4" xfId="9375"/>
    <cellStyle name="Note 4 12 5 2 4 2" xfId="26810"/>
    <cellStyle name="Note 4 12 5 2 4 3" xfId="41262"/>
    <cellStyle name="Note 4 12 5 2 5" xfId="11795"/>
    <cellStyle name="Note 4 12 5 2 5 2" xfId="29230"/>
    <cellStyle name="Note 4 12 5 2 5 3" xfId="43682"/>
    <cellStyle name="Note 4 12 5 2 6" xfId="18802"/>
    <cellStyle name="Note 4 12 5 3" xfId="1962"/>
    <cellStyle name="Note 4 12 5 3 2" xfId="4473"/>
    <cellStyle name="Note 4 12 5 3 2 2" xfId="13984"/>
    <cellStyle name="Note 4 12 5 3 2 2 2" xfId="31419"/>
    <cellStyle name="Note 4 12 5 3 2 2 3" xfId="45871"/>
    <cellStyle name="Note 4 12 5 3 2 3" xfId="16445"/>
    <cellStyle name="Note 4 12 5 3 2 3 2" xfId="33880"/>
    <cellStyle name="Note 4 12 5 3 2 3 3" xfId="48332"/>
    <cellStyle name="Note 4 12 5 3 2 4" xfId="21909"/>
    <cellStyle name="Note 4 12 5 3 2 5" xfId="36361"/>
    <cellStyle name="Note 4 12 5 3 3" xfId="6935"/>
    <cellStyle name="Note 4 12 5 3 3 2" xfId="24370"/>
    <cellStyle name="Note 4 12 5 3 3 3" xfId="38822"/>
    <cellStyle name="Note 4 12 5 3 4" xfId="9376"/>
    <cellStyle name="Note 4 12 5 3 4 2" xfId="26811"/>
    <cellStyle name="Note 4 12 5 3 4 3" xfId="41263"/>
    <cellStyle name="Note 4 12 5 3 5" xfId="11796"/>
    <cellStyle name="Note 4 12 5 3 5 2" xfId="29231"/>
    <cellStyle name="Note 4 12 5 3 5 3" xfId="43683"/>
    <cellStyle name="Note 4 12 5 3 6" xfId="18803"/>
    <cellStyle name="Note 4 12 5 4" xfId="1963"/>
    <cellStyle name="Note 4 12 5 4 2" xfId="4474"/>
    <cellStyle name="Note 4 12 5 4 2 2" xfId="21910"/>
    <cellStyle name="Note 4 12 5 4 2 3" xfId="36362"/>
    <cellStyle name="Note 4 12 5 4 3" xfId="6936"/>
    <cellStyle name="Note 4 12 5 4 3 2" xfId="24371"/>
    <cellStyle name="Note 4 12 5 4 3 3" xfId="38823"/>
    <cellStyle name="Note 4 12 5 4 4" xfId="9377"/>
    <cellStyle name="Note 4 12 5 4 4 2" xfId="26812"/>
    <cellStyle name="Note 4 12 5 4 4 3" xfId="41264"/>
    <cellStyle name="Note 4 12 5 4 5" xfId="11797"/>
    <cellStyle name="Note 4 12 5 4 5 2" xfId="29232"/>
    <cellStyle name="Note 4 12 5 4 5 3" xfId="43684"/>
    <cellStyle name="Note 4 12 5 4 6" xfId="15270"/>
    <cellStyle name="Note 4 12 5 4 6 2" xfId="32705"/>
    <cellStyle name="Note 4 12 5 4 6 3" xfId="47157"/>
    <cellStyle name="Note 4 12 5 4 7" xfId="18804"/>
    <cellStyle name="Note 4 12 5 4 8" xfId="20432"/>
    <cellStyle name="Note 4 12 5 5" xfId="4471"/>
    <cellStyle name="Note 4 12 5 5 2" xfId="13982"/>
    <cellStyle name="Note 4 12 5 5 2 2" xfId="31417"/>
    <cellStyle name="Note 4 12 5 5 2 3" xfId="45869"/>
    <cellStyle name="Note 4 12 5 5 3" xfId="16443"/>
    <cellStyle name="Note 4 12 5 5 3 2" xfId="33878"/>
    <cellStyle name="Note 4 12 5 5 3 3" xfId="48330"/>
    <cellStyle name="Note 4 12 5 5 4" xfId="21907"/>
    <cellStyle name="Note 4 12 5 5 5" xfId="36359"/>
    <cellStyle name="Note 4 12 5 6" xfId="6933"/>
    <cellStyle name="Note 4 12 5 6 2" xfId="24368"/>
    <cellStyle name="Note 4 12 5 6 3" xfId="38820"/>
    <cellStyle name="Note 4 12 5 7" xfId="9374"/>
    <cellStyle name="Note 4 12 5 7 2" xfId="26809"/>
    <cellStyle name="Note 4 12 5 7 3" xfId="41261"/>
    <cellStyle name="Note 4 12 5 8" xfId="11794"/>
    <cellStyle name="Note 4 12 5 8 2" xfId="29229"/>
    <cellStyle name="Note 4 12 5 8 3" xfId="43681"/>
    <cellStyle name="Note 4 12 5 9" xfId="18801"/>
    <cellStyle name="Note 4 12 6" xfId="1964"/>
    <cellStyle name="Note 4 12 6 2" xfId="4475"/>
    <cellStyle name="Note 4 12 6 2 2" xfId="13985"/>
    <cellStyle name="Note 4 12 6 2 2 2" xfId="31420"/>
    <cellStyle name="Note 4 12 6 2 2 3" xfId="45872"/>
    <cellStyle name="Note 4 12 6 2 3" xfId="16446"/>
    <cellStyle name="Note 4 12 6 2 3 2" xfId="33881"/>
    <cellStyle name="Note 4 12 6 2 3 3" xfId="48333"/>
    <cellStyle name="Note 4 12 6 2 4" xfId="21911"/>
    <cellStyle name="Note 4 12 6 2 5" xfId="36363"/>
    <cellStyle name="Note 4 12 6 3" xfId="6937"/>
    <cellStyle name="Note 4 12 6 3 2" xfId="24372"/>
    <cellStyle name="Note 4 12 6 3 3" xfId="38824"/>
    <cellStyle name="Note 4 12 6 4" xfId="9378"/>
    <cellStyle name="Note 4 12 6 4 2" xfId="26813"/>
    <cellStyle name="Note 4 12 6 4 3" xfId="41265"/>
    <cellStyle name="Note 4 12 6 5" xfId="11798"/>
    <cellStyle name="Note 4 12 6 5 2" xfId="29233"/>
    <cellStyle name="Note 4 12 6 5 3" xfId="43685"/>
    <cellStyle name="Note 4 12 6 6" xfId="18805"/>
    <cellStyle name="Note 4 12 7" xfId="1965"/>
    <cellStyle name="Note 4 12 7 2" xfId="4476"/>
    <cellStyle name="Note 4 12 7 2 2" xfId="13986"/>
    <cellStyle name="Note 4 12 7 2 2 2" xfId="31421"/>
    <cellStyle name="Note 4 12 7 2 2 3" xfId="45873"/>
    <cellStyle name="Note 4 12 7 2 3" xfId="16447"/>
    <cellStyle name="Note 4 12 7 2 3 2" xfId="33882"/>
    <cellStyle name="Note 4 12 7 2 3 3" xfId="48334"/>
    <cellStyle name="Note 4 12 7 2 4" xfId="21912"/>
    <cellStyle name="Note 4 12 7 2 5" xfId="36364"/>
    <cellStyle name="Note 4 12 7 3" xfId="6938"/>
    <cellStyle name="Note 4 12 7 3 2" xfId="24373"/>
    <cellStyle name="Note 4 12 7 3 3" xfId="38825"/>
    <cellStyle name="Note 4 12 7 4" xfId="9379"/>
    <cellStyle name="Note 4 12 7 4 2" xfId="26814"/>
    <cellStyle name="Note 4 12 7 4 3" xfId="41266"/>
    <cellStyle name="Note 4 12 7 5" xfId="11799"/>
    <cellStyle name="Note 4 12 7 5 2" xfId="29234"/>
    <cellStyle name="Note 4 12 7 5 3" xfId="43686"/>
    <cellStyle name="Note 4 12 7 6" xfId="18806"/>
    <cellStyle name="Note 4 12 8" xfId="1966"/>
    <cellStyle name="Note 4 12 8 2" xfId="4477"/>
    <cellStyle name="Note 4 12 8 2 2" xfId="21913"/>
    <cellStyle name="Note 4 12 8 2 3" xfId="36365"/>
    <cellStyle name="Note 4 12 8 3" xfId="6939"/>
    <cellStyle name="Note 4 12 8 3 2" xfId="24374"/>
    <cellStyle name="Note 4 12 8 3 3" xfId="38826"/>
    <cellStyle name="Note 4 12 8 4" xfId="9380"/>
    <cellStyle name="Note 4 12 8 4 2" xfId="26815"/>
    <cellStyle name="Note 4 12 8 4 3" xfId="41267"/>
    <cellStyle name="Note 4 12 8 5" xfId="11800"/>
    <cellStyle name="Note 4 12 8 5 2" xfId="29235"/>
    <cellStyle name="Note 4 12 8 5 3" xfId="43687"/>
    <cellStyle name="Note 4 12 8 6" xfId="15271"/>
    <cellStyle name="Note 4 12 8 6 2" xfId="32706"/>
    <cellStyle name="Note 4 12 8 6 3" xfId="47158"/>
    <cellStyle name="Note 4 12 8 7" xfId="18807"/>
    <cellStyle name="Note 4 12 8 8" xfId="20433"/>
    <cellStyle name="Note 4 12 9" xfId="4458"/>
    <cellStyle name="Note 4 12 9 2" xfId="13972"/>
    <cellStyle name="Note 4 12 9 2 2" xfId="31407"/>
    <cellStyle name="Note 4 12 9 2 3" xfId="45859"/>
    <cellStyle name="Note 4 12 9 3" xfId="16433"/>
    <cellStyle name="Note 4 12 9 3 2" xfId="33868"/>
    <cellStyle name="Note 4 12 9 3 3" xfId="48320"/>
    <cellStyle name="Note 4 12 9 4" xfId="21894"/>
    <cellStyle name="Note 4 12 9 5" xfId="36346"/>
    <cellStyle name="Note 4 13" xfId="1967"/>
    <cellStyle name="Note 4 13 10" xfId="6940"/>
    <cellStyle name="Note 4 13 10 2" xfId="24375"/>
    <cellStyle name="Note 4 13 10 3" xfId="38827"/>
    <cellStyle name="Note 4 13 11" xfId="9381"/>
    <cellStyle name="Note 4 13 11 2" xfId="26816"/>
    <cellStyle name="Note 4 13 11 3" xfId="41268"/>
    <cellStyle name="Note 4 13 12" xfId="11801"/>
    <cellStyle name="Note 4 13 12 2" xfId="29236"/>
    <cellStyle name="Note 4 13 12 3" xfId="43688"/>
    <cellStyle name="Note 4 13 13" xfId="18808"/>
    <cellStyle name="Note 4 13 2" xfId="1968"/>
    <cellStyle name="Note 4 13 2 2" xfId="1969"/>
    <cellStyle name="Note 4 13 2 2 2" xfId="4480"/>
    <cellStyle name="Note 4 13 2 2 2 2" xfId="13989"/>
    <cellStyle name="Note 4 13 2 2 2 2 2" xfId="31424"/>
    <cellStyle name="Note 4 13 2 2 2 2 3" xfId="45876"/>
    <cellStyle name="Note 4 13 2 2 2 3" xfId="16450"/>
    <cellStyle name="Note 4 13 2 2 2 3 2" xfId="33885"/>
    <cellStyle name="Note 4 13 2 2 2 3 3" xfId="48337"/>
    <cellStyle name="Note 4 13 2 2 2 4" xfId="21916"/>
    <cellStyle name="Note 4 13 2 2 2 5" xfId="36368"/>
    <cellStyle name="Note 4 13 2 2 3" xfId="6942"/>
    <cellStyle name="Note 4 13 2 2 3 2" xfId="24377"/>
    <cellStyle name="Note 4 13 2 2 3 3" xfId="38829"/>
    <cellStyle name="Note 4 13 2 2 4" xfId="9383"/>
    <cellStyle name="Note 4 13 2 2 4 2" xfId="26818"/>
    <cellStyle name="Note 4 13 2 2 4 3" xfId="41270"/>
    <cellStyle name="Note 4 13 2 2 5" xfId="11803"/>
    <cellStyle name="Note 4 13 2 2 5 2" xfId="29238"/>
    <cellStyle name="Note 4 13 2 2 5 3" xfId="43690"/>
    <cellStyle name="Note 4 13 2 2 6" xfId="18810"/>
    <cellStyle name="Note 4 13 2 3" xfId="1970"/>
    <cellStyle name="Note 4 13 2 3 2" xfId="4481"/>
    <cellStyle name="Note 4 13 2 3 2 2" xfId="13990"/>
    <cellStyle name="Note 4 13 2 3 2 2 2" xfId="31425"/>
    <cellStyle name="Note 4 13 2 3 2 2 3" xfId="45877"/>
    <cellStyle name="Note 4 13 2 3 2 3" xfId="16451"/>
    <cellStyle name="Note 4 13 2 3 2 3 2" xfId="33886"/>
    <cellStyle name="Note 4 13 2 3 2 3 3" xfId="48338"/>
    <cellStyle name="Note 4 13 2 3 2 4" xfId="21917"/>
    <cellStyle name="Note 4 13 2 3 2 5" xfId="36369"/>
    <cellStyle name="Note 4 13 2 3 3" xfId="6943"/>
    <cellStyle name="Note 4 13 2 3 3 2" xfId="24378"/>
    <cellStyle name="Note 4 13 2 3 3 3" xfId="38830"/>
    <cellStyle name="Note 4 13 2 3 4" xfId="9384"/>
    <cellStyle name="Note 4 13 2 3 4 2" xfId="26819"/>
    <cellStyle name="Note 4 13 2 3 4 3" xfId="41271"/>
    <cellStyle name="Note 4 13 2 3 5" xfId="11804"/>
    <cellStyle name="Note 4 13 2 3 5 2" xfId="29239"/>
    <cellStyle name="Note 4 13 2 3 5 3" xfId="43691"/>
    <cellStyle name="Note 4 13 2 3 6" xfId="18811"/>
    <cellStyle name="Note 4 13 2 4" xfId="1971"/>
    <cellStyle name="Note 4 13 2 4 2" xfId="4482"/>
    <cellStyle name="Note 4 13 2 4 2 2" xfId="21918"/>
    <cellStyle name="Note 4 13 2 4 2 3" xfId="36370"/>
    <cellStyle name="Note 4 13 2 4 3" xfId="6944"/>
    <cellStyle name="Note 4 13 2 4 3 2" xfId="24379"/>
    <cellStyle name="Note 4 13 2 4 3 3" xfId="38831"/>
    <cellStyle name="Note 4 13 2 4 4" xfId="9385"/>
    <cellStyle name="Note 4 13 2 4 4 2" xfId="26820"/>
    <cellStyle name="Note 4 13 2 4 4 3" xfId="41272"/>
    <cellStyle name="Note 4 13 2 4 5" xfId="11805"/>
    <cellStyle name="Note 4 13 2 4 5 2" xfId="29240"/>
    <cellStyle name="Note 4 13 2 4 5 3" xfId="43692"/>
    <cellStyle name="Note 4 13 2 4 6" xfId="15272"/>
    <cellStyle name="Note 4 13 2 4 6 2" xfId="32707"/>
    <cellStyle name="Note 4 13 2 4 6 3" xfId="47159"/>
    <cellStyle name="Note 4 13 2 4 7" xfId="18812"/>
    <cellStyle name="Note 4 13 2 4 8" xfId="20434"/>
    <cellStyle name="Note 4 13 2 5" xfId="4479"/>
    <cellStyle name="Note 4 13 2 5 2" xfId="13988"/>
    <cellStyle name="Note 4 13 2 5 2 2" xfId="31423"/>
    <cellStyle name="Note 4 13 2 5 2 3" xfId="45875"/>
    <cellStyle name="Note 4 13 2 5 3" xfId="16449"/>
    <cellStyle name="Note 4 13 2 5 3 2" xfId="33884"/>
    <cellStyle name="Note 4 13 2 5 3 3" xfId="48336"/>
    <cellStyle name="Note 4 13 2 5 4" xfId="21915"/>
    <cellStyle name="Note 4 13 2 5 5" xfId="36367"/>
    <cellStyle name="Note 4 13 2 6" xfId="6941"/>
    <cellStyle name="Note 4 13 2 6 2" xfId="24376"/>
    <cellStyle name="Note 4 13 2 6 3" xfId="38828"/>
    <cellStyle name="Note 4 13 2 7" xfId="9382"/>
    <cellStyle name="Note 4 13 2 7 2" xfId="26817"/>
    <cellStyle name="Note 4 13 2 7 3" xfId="41269"/>
    <cellStyle name="Note 4 13 2 8" xfId="11802"/>
    <cellStyle name="Note 4 13 2 8 2" xfId="29237"/>
    <cellStyle name="Note 4 13 2 8 3" xfId="43689"/>
    <cellStyle name="Note 4 13 2 9" xfId="18809"/>
    <cellStyle name="Note 4 13 3" xfId="1972"/>
    <cellStyle name="Note 4 13 3 2" xfId="1973"/>
    <cellStyle name="Note 4 13 3 2 2" xfId="4484"/>
    <cellStyle name="Note 4 13 3 2 2 2" xfId="13992"/>
    <cellStyle name="Note 4 13 3 2 2 2 2" xfId="31427"/>
    <cellStyle name="Note 4 13 3 2 2 2 3" xfId="45879"/>
    <cellStyle name="Note 4 13 3 2 2 3" xfId="16453"/>
    <cellStyle name="Note 4 13 3 2 2 3 2" xfId="33888"/>
    <cellStyle name="Note 4 13 3 2 2 3 3" xfId="48340"/>
    <cellStyle name="Note 4 13 3 2 2 4" xfId="21920"/>
    <cellStyle name="Note 4 13 3 2 2 5" xfId="36372"/>
    <cellStyle name="Note 4 13 3 2 3" xfId="6946"/>
    <cellStyle name="Note 4 13 3 2 3 2" xfId="24381"/>
    <cellStyle name="Note 4 13 3 2 3 3" xfId="38833"/>
    <cellStyle name="Note 4 13 3 2 4" xfId="9387"/>
    <cellStyle name="Note 4 13 3 2 4 2" xfId="26822"/>
    <cellStyle name="Note 4 13 3 2 4 3" xfId="41274"/>
    <cellStyle name="Note 4 13 3 2 5" xfId="11807"/>
    <cellStyle name="Note 4 13 3 2 5 2" xfId="29242"/>
    <cellStyle name="Note 4 13 3 2 5 3" xfId="43694"/>
    <cellStyle name="Note 4 13 3 2 6" xfId="18814"/>
    <cellStyle name="Note 4 13 3 3" xfId="1974"/>
    <cellStyle name="Note 4 13 3 3 2" xfId="4485"/>
    <cellStyle name="Note 4 13 3 3 2 2" xfId="13993"/>
    <cellStyle name="Note 4 13 3 3 2 2 2" xfId="31428"/>
    <cellStyle name="Note 4 13 3 3 2 2 3" xfId="45880"/>
    <cellStyle name="Note 4 13 3 3 2 3" xfId="16454"/>
    <cellStyle name="Note 4 13 3 3 2 3 2" xfId="33889"/>
    <cellStyle name="Note 4 13 3 3 2 3 3" xfId="48341"/>
    <cellStyle name="Note 4 13 3 3 2 4" xfId="21921"/>
    <cellStyle name="Note 4 13 3 3 2 5" xfId="36373"/>
    <cellStyle name="Note 4 13 3 3 3" xfId="6947"/>
    <cellStyle name="Note 4 13 3 3 3 2" xfId="24382"/>
    <cellStyle name="Note 4 13 3 3 3 3" xfId="38834"/>
    <cellStyle name="Note 4 13 3 3 4" xfId="9388"/>
    <cellStyle name="Note 4 13 3 3 4 2" xfId="26823"/>
    <cellStyle name="Note 4 13 3 3 4 3" xfId="41275"/>
    <cellStyle name="Note 4 13 3 3 5" xfId="11808"/>
    <cellStyle name="Note 4 13 3 3 5 2" xfId="29243"/>
    <cellStyle name="Note 4 13 3 3 5 3" xfId="43695"/>
    <cellStyle name="Note 4 13 3 3 6" xfId="18815"/>
    <cellStyle name="Note 4 13 3 4" xfId="1975"/>
    <cellStyle name="Note 4 13 3 4 2" xfId="4486"/>
    <cellStyle name="Note 4 13 3 4 2 2" xfId="21922"/>
    <cellStyle name="Note 4 13 3 4 2 3" xfId="36374"/>
    <cellStyle name="Note 4 13 3 4 3" xfId="6948"/>
    <cellStyle name="Note 4 13 3 4 3 2" xfId="24383"/>
    <cellStyle name="Note 4 13 3 4 3 3" xfId="38835"/>
    <cellStyle name="Note 4 13 3 4 4" xfId="9389"/>
    <cellStyle name="Note 4 13 3 4 4 2" xfId="26824"/>
    <cellStyle name="Note 4 13 3 4 4 3" xfId="41276"/>
    <cellStyle name="Note 4 13 3 4 5" xfId="11809"/>
    <cellStyle name="Note 4 13 3 4 5 2" xfId="29244"/>
    <cellStyle name="Note 4 13 3 4 5 3" xfId="43696"/>
    <cellStyle name="Note 4 13 3 4 6" xfId="15273"/>
    <cellStyle name="Note 4 13 3 4 6 2" xfId="32708"/>
    <cellStyle name="Note 4 13 3 4 6 3" xfId="47160"/>
    <cellStyle name="Note 4 13 3 4 7" xfId="18816"/>
    <cellStyle name="Note 4 13 3 4 8" xfId="20435"/>
    <cellStyle name="Note 4 13 3 5" xfId="4483"/>
    <cellStyle name="Note 4 13 3 5 2" xfId="13991"/>
    <cellStyle name="Note 4 13 3 5 2 2" xfId="31426"/>
    <cellStyle name="Note 4 13 3 5 2 3" xfId="45878"/>
    <cellStyle name="Note 4 13 3 5 3" xfId="16452"/>
    <cellStyle name="Note 4 13 3 5 3 2" xfId="33887"/>
    <cellStyle name="Note 4 13 3 5 3 3" xfId="48339"/>
    <cellStyle name="Note 4 13 3 5 4" xfId="21919"/>
    <cellStyle name="Note 4 13 3 5 5" xfId="36371"/>
    <cellStyle name="Note 4 13 3 6" xfId="6945"/>
    <cellStyle name="Note 4 13 3 6 2" xfId="24380"/>
    <cellStyle name="Note 4 13 3 6 3" xfId="38832"/>
    <cellStyle name="Note 4 13 3 7" xfId="9386"/>
    <cellStyle name="Note 4 13 3 7 2" xfId="26821"/>
    <cellStyle name="Note 4 13 3 7 3" xfId="41273"/>
    <cellStyle name="Note 4 13 3 8" xfId="11806"/>
    <cellStyle name="Note 4 13 3 8 2" xfId="29241"/>
    <cellStyle name="Note 4 13 3 8 3" xfId="43693"/>
    <cellStyle name="Note 4 13 3 9" xfId="18813"/>
    <cellStyle name="Note 4 13 4" xfId="1976"/>
    <cellStyle name="Note 4 13 4 2" xfId="1977"/>
    <cellStyle name="Note 4 13 4 2 2" xfId="4488"/>
    <cellStyle name="Note 4 13 4 2 2 2" xfId="13995"/>
    <cellStyle name="Note 4 13 4 2 2 2 2" xfId="31430"/>
    <cellStyle name="Note 4 13 4 2 2 2 3" xfId="45882"/>
    <cellStyle name="Note 4 13 4 2 2 3" xfId="16456"/>
    <cellStyle name="Note 4 13 4 2 2 3 2" xfId="33891"/>
    <cellStyle name="Note 4 13 4 2 2 3 3" xfId="48343"/>
    <cellStyle name="Note 4 13 4 2 2 4" xfId="21924"/>
    <cellStyle name="Note 4 13 4 2 2 5" xfId="36376"/>
    <cellStyle name="Note 4 13 4 2 3" xfId="6950"/>
    <cellStyle name="Note 4 13 4 2 3 2" xfId="24385"/>
    <cellStyle name="Note 4 13 4 2 3 3" xfId="38837"/>
    <cellStyle name="Note 4 13 4 2 4" xfId="9391"/>
    <cellStyle name="Note 4 13 4 2 4 2" xfId="26826"/>
    <cellStyle name="Note 4 13 4 2 4 3" xfId="41278"/>
    <cellStyle name="Note 4 13 4 2 5" xfId="11811"/>
    <cellStyle name="Note 4 13 4 2 5 2" xfId="29246"/>
    <cellStyle name="Note 4 13 4 2 5 3" xfId="43698"/>
    <cellStyle name="Note 4 13 4 2 6" xfId="18818"/>
    <cellStyle name="Note 4 13 4 3" xfId="1978"/>
    <cellStyle name="Note 4 13 4 3 2" xfId="4489"/>
    <cellStyle name="Note 4 13 4 3 2 2" xfId="13996"/>
    <cellStyle name="Note 4 13 4 3 2 2 2" xfId="31431"/>
    <cellStyle name="Note 4 13 4 3 2 2 3" xfId="45883"/>
    <cellStyle name="Note 4 13 4 3 2 3" xfId="16457"/>
    <cellStyle name="Note 4 13 4 3 2 3 2" xfId="33892"/>
    <cellStyle name="Note 4 13 4 3 2 3 3" xfId="48344"/>
    <cellStyle name="Note 4 13 4 3 2 4" xfId="21925"/>
    <cellStyle name="Note 4 13 4 3 2 5" xfId="36377"/>
    <cellStyle name="Note 4 13 4 3 3" xfId="6951"/>
    <cellStyle name="Note 4 13 4 3 3 2" xfId="24386"/>
    <cellStyle name="Note 4 13 4 3 3 3" xfId="38838"/>
    <cellStyle name="Note 4 13 4 3 4" xfId="9392"/>
    <cellStyle name="Note 4 13 4 3 4 2" xfId="26827"/>
    <cellStyle name="Note 4 13 4 3 4 3" xfId="41279"/>
    <cellStyle name="Note 4 13 4 3 5" xfId="11812"/>
    <cellStyle name="Note 4 13 4 3 5 2" xfId="29247"/>
    <cellStyle name="Note 4 13 4 3 5 3" xfId="43699"/>
    <cellStyle name="Note 4 13 4 3 6" xfId="18819"/>
    <cellStyle name="Note 4 13 4 4" xfId="1979"/>
    <cellStyle name="Note 4 13 4 4 2" xfId="4490"/>
    <cellStyle name="Note 4 13 4 4 2 2" xfId="21926"/>
    <cellStyle name="Note 4 13 4 4 2 3" xfId="36378"/>
    <cellStyle name="Note 4 13 4 4 3" xfId="6952"/>
    <cellStyle name="Note 4 13 4 4 3 2" xfId="24387"/>
    <cellStyle name="Note 4 13 4 4 3 3" xfId="38839"/>
    <cellStyle name="Note 4 13 4 4 4" xfId="9393"/>
    <cellStyle name="Note 4 13 4 4 4 2" xfId="26828"/>
    <cellStyle name="Note 4 13 4 4 4 3" xfId="41280"/>
    <cellStyle name="Note 4 13 4 4 5" xfId="11813"/>
    <cellStyle name="Note 4 13 4 4 5 2" xfId="29248"/>
    <cellStyle name="Note 4 13 4 4 5 3" xfId="43700"/>
    <cellStyle name="Note 4 13 4 4 6" xfId="15274"/>
    <cellStyle name="Note 4 13 4 4 6 2" xfId="32709"/>
    <cellStyle name="Note 4 13 4 4 6 3" xfId="47161"/>
    <cellStyle name="Note 4 13 4 4 7" xfId="18820"/>
    <cellStyle name="Note 4 13 4 4 8" xfId="20436"/>
    <cellStyle name="Note 4 13 4 5" xfId="4487"/>
    <cellStyle name="Note 4 13 4 5 2" xfId="13994"/>
    <cellStyle name="Note 4 13 4 5 2 2" xfId="31429"/>
    <cellStyle name="Note 4 13 4 5 2 3" xfId="45881"/>
    <cellStyle name="Note 4 13 4 5 3" xfId="16455"/>
    <cellStyle name="Note 4 13 4 5 3 2" xfId="33890"/>
    <cellStyle name="Note 4 13 4 5 3 3" xfId="48342"/>
    <cellStyle name="Note 4 13 4 5 4" xfId="21923"/>
    <cellStyle name="Note 4 13 4 5 5" xfId="36375"/>
    <cellStyle name="Note 4 13 4 6" xfId="6949"/>
    <cellStyle name="Note 4 13 4 6 2" xfId="24384"/>
    <cellStyle name="Note 4 13 4 6 3" xfId="38836"/>
    <cellStyle name="Note 4 13 4 7" xfId="9390"/>
    <cellStyle name="Note 4 13 4 7 2" xfId="26825"/>
    <cellStyle name="Note 4 13 4 7 3" xfId="41277"/>
    <cellStyle name="Note 4 13 4 8" xfId="11810"/>
    <cellStyle name="Note 4 13 4 8 2" xfId="29245"/>
    <cellStyle name="Note 4 13 4 8 3" xfId="43697"/>
    <cellStyle name="Note 4 13 4 9" xfId="18817"/>
    <cellStyle name="Note 4 13 5" xfId="1980"/>
    <cellStyle name="Note 4 13 5 2" xfId="1981"/>
    <cellStyle name="Note 4 13 5 2 2" xfId="4492"/>
    <cellStyle name="Note 4 13 5 2 2 2" xfId="13998"/>
    <cellStyle name="Note 4 13 5 2 2 2 2" xfId="31433"/>
    <cellStyle name="Note 4 13 5 2 2 2 3" xfId="45885"/>
    <cellStyle name="Note 4 13 5 2 2 3" xfId="16459"/>
    <cellStyle name="Note 4 13 5 2 2 3 2" xfId="33894"/>
    <cellStyle name="Note 4 13 5 2 2 3 3" xfId="48346"/>
    <cellStyle name="Note 4 13 5 2 2 4" xfId="21928"/>
    <cellStyle name="Note 4 13 5 2 2 5" xfId="36380"/>
    <cellStyle name="Note 4 13 5 2 3" xfId="6954"/>
    <cellStyle name="Note 4 13 5 2 3 2" xfId="24389"/>
    <cellStyle name="Note 4 13 5 2 3 3" xfId="38841"/>
    <cellStyle name="Note 4 13 5 2 4" xfId="9395"/>
    <cellStyle name="Note 4 13 5 2 4 2" xfId="26830"/>
    <cellStyle name="Note 4 13 5 2 4 3" xfId="41282"/>
    <cellStyle name="Note 4 13 5 2 5" xfId="11815"/>
    <cellStyle name="Note 4 13 5 2 5 2" xfId="29250"/>
    <cellStyle name="Note 4 13 5 2 5 3" xfId="43702"/>
    <cellStyle name="Note 4 13 5 2 6" xfId="18822"/>
    <cellStyle name="Note 4 13 5 3" xfId="1982"/>
    <cellStyle name="Note 4 13 5 3 2" xfId="4493"/>
    <cellStyle name="Note 4 13 5 3 2 2" xfId="13999"/>
    <cellStyle name="Note 4 13 5 3 2 2 2" xfId="31434"/>
    <cellStyle name="Note 4 13 5 3 2 2 3" xfId="45886"/>
    <cellStyle name="Note 4 13 5 3 2 3" xfId="16460"/>
    <cellStyle name="Note 4 13 5 3 2 3 2" xfId="33895"/>
    <cellStyle name="Note 4 13 5 3 2 3 3" xfId="48347"/>
    <cellStyle name="Note 4 13 5 3 2 4" xfId="21929"/>
    <cellStyle name="Note 4 13 5 3 2 5" xfId="36381"/>
    <cellStyle name="Note 4 13 5 3 3" xfId="6955"/>
    <cellStyle name="Note 4 13 5 3 3 2" xfId="24390"/>
    <cellStyle name="Note 4 13 5 3 3 3" xfId="38842"/>
    <cellStyle name="Note 4 13 5 3 4" xfId="9396"/>
    <cellStyle name="Note 4 13 5 3 4 2" xfId="26831"/>
    <cellStyle name="Note 4 13 5 3 4 3" xfId="41283"/>
    <cellStyle name="Note 4 13 5 3 5" xfId="11816"/>
    <cellStyle name="Note 4 13 5 3 5 2" xfId="29251"/>
    <cellStyle name="Note 4 13 5 3 5 3" xfId="43703"/>
    <cellStyle name="Note 4 13 5 3 6" xfId="18823"/>
    <cellStyle name="Note 4 13 5 4" xfId="1983"/>
    <cellStyle name="Note 4 13 5 4 2" xfId="4494"/>
    <cellStyle name="Note 4 13 5 4 2 2" xfId="21930"/>
    <cellStyle name="Note 4 13 5 4 2 3" xfId="36382"/>
    <cellStyle name="Note 4 13 5 4 3" xfId="6956"/>
    <cellStyle name="Note 4 13 5 4 3 2" xfId="24391"/>
    <cellStyle name="Note 4 13 5 4 3 3" xfId="38843"/>
    <cellStyle name="Note 4 13 5 4 4" xfId="9397"/>
    <cellStyle name="Note 4 13 5 4 4 2" xfId="26832"/>
    <cellStyle name="Note 4 13 5 4 4 3" xfId="41284"/>
    <cellStyle name="Note 4 13 5 4 5" xfId="11817"/>
    <cellStyle name="Note 4 13 5 4 5 2" xfId="29252"/>
    <cellStyle name="Note 4 13 5 4 5 3" xfId="43704"/>
    <cellStyle name="Note 4 13 5 4 6" xfId="15275"/>
    <cellStyle name="Note 4 13 5 4 6 2" xfId="32710"/>
    <cellStyle name="Note 4 13 5 4 6 3" xfId="47162"/>
    <cellStyle name="Note 4 13 5 4 7" xfId="18824"/>
    <cellStyle name="Note 4 13 5 4 8" xfId="20437"/>
    <cellStyle name="Note 4 13 5 5" xfId="4491"/>
    <cellStyle name="Note 4 13 5 5 2" xfId="13997"/>
    <cellStyle name="Note 4 13 5 5 2 2" xfId="31432"/>
    <cellStyle name="Note 4 13 5 5 2 3" xfId="45884"/>
    <cellStyle name="Note 4 13 5 5 3" xfId="16458"/>
    <cellStyle name="Note 4 13 5 5 3 2" xfId="33893"/>
    <cellStyle name="Note 4 13 5 5 3 3" xfId="48345"/>
    <cellStyle name="Note 4 13 5 5 4" xfId="21927"/>
    <cellStyle name="Note 4 13 5 5 5" xfId="36379"/>
    <cellStyle name="Note 4 13 5 6" xfId="6953"/>
    <cellStyle name="Note 4 13 5 6 2" xfId="24388"/>
    <cellStyle name="Note 4 13 5 6 3" xfId="38840"/>
    <cellStyle name="Note 4 13 5 7" xfId="9394"/>
    <cellStyle name="Note 4 13 5 7 2" xfId="26829"/>
    <cellStyle name="Note 4 13 5 7 3" xfId="41281"/>
    <cellStyle name="Note 4 13 5 8" xfId="11814"/>
    <cellStyle name="Note 4 13 5 8 2" xfId="29249"/>
    <cellStyle name="Note 4 13 5 8 3" xfId="43701"/>
    <cellStyle name="Note 4 13 5 9" xfId="18821"/>
    <cellStyle name="Note 4 13 6" xfId="1984"/>
    <cellStyle name="Note 4 13 6 2" xfId="4495"/>
    <cellStyle name="Note 4 13 6 2 2" xfId="14000"/>
    <cellStyle name="Note 4 13 6 2 2 2" xfId="31435"/>
    <cellStyle name="Note 4 13 6 2 2 3" xfId="45887"/>
    <cellStyle name="Note 4 13 6 2 3" xfId="16461"/>
    <cellStyle name="Note 4 13 6 2 3 2" xfId="33896"/>
    <cellStyle name="Note 4 13 6 2 3 3" xfId="48348"/>
    <cellStyle name="Note 4 13 6 2 4" xfId="21931"/>
    <cellStyle name="Note 4 13 6 2 5" xfId="36383"/>
    <cellStyle name="Note 4 13 6 3" xfId="6957"/>
    <cellStyle name="Note 4 13 6 3 2" xfId="24392"/>
    <cellStyle name="Note 4 13 6 3 3" xfId="38844"/>
    <cellStyle name="Note 4 13 6 4" xfId="9398"/>
    <cellStyle name="Note 4 13 6 4 2" xfId="26833"/>
    <cellStyle name="Note 4 13 6 4 3" xfId="41285"/>
    <cellStyle name="Note 4 13 6 5" xfId="11818"/>
    <cellStyle name="Note 4 13 6 5 2" xfId="29253"/>
    <cellStyle name="Note 4 13 6 5 3" xfId="43705"/>
    <cellStyle name="Note 4 13 6 6" xfId="18825"/>
    <cellStyle name="Note 4 13 7" xfId="1985"/>
    <cellStyle name="Note 4 13 7 2" xfId="4496"/>
    <cellStyle name="Note 4 13 7 2 2" xfId="14001"/>
    <cellStyle name="Note 4 13 7 2 2 2" xfId="31436"/>
    <cellStyle name="Note 4 13 7 2 2 3" xfId="45888"/>
    <cellStyle name="Note 4 13 7 2 3" xfId="16462"/>
    <cellStyle name="Note 4 13 7 2 3 2" xfId="33897"/>
    <cellStyle name="Note 4 13 7 2 3 3" xfId="48349"/>
    <cellStyle name="Note 4 13 7 2 4" xfId="21932"/>
    <cellStyle name="Note 4 13 7 2 5" xfId="36384"/>
    <cellStyle name="Note 4 13 7 3" xfId="6958"/>
    <cellStyle name="Note 4 13 7 3 2" xfId="24393"/>
    <cellStyle name="Note 4 13 7 3 3" xfId="38845"/>
    <cellStyle name="Note 4 13 7 4" xfId="9399"/>
    <cellStyle name="Note 4 13 7 4 2" xfId="26834"/>
    <cellStyle name="Note 4 13 7 4 3" xfId="41286"/>
    <cellStyle name="Note 4 13 7 5" xfId="11819"/>
    <cellStyle name="Note 4 13 7 5 2" xfId="29254"/>
    <cellStyle name="Note 4 13 7 5 3" xfId="43706"/>
    <cellStyle name="Note 4 13 7 6" xfId="18826"/>
    <cellStyle name="Note 4 13 8" xfId="1986"/>
    <cellStyle name="Note 4 13 8 2" xfId="4497"/>
    <cellStyle name="Note 4 13 8 2 2" xfId="21933"/>
    <cellStyle name="Note 4 13 8 2 3" xfId="36385"/>
    <cellStyle name="Note 4 13 8 3" xfId="6959"/>
    <cellStyle name="Note 4 13 8 3 2" xfId="24394"/>
    <cellStyle name="Note 4 13 8 3 3" xfId="38846"/>
    <cellStyle name="Note 4 13 8 4" xfId="9400"/>
    <cellStyle name="Note 4 13 8 4 2" xfId="26835"/>
    <cellStyle name="Note 4 13 8 4 3" xfId="41287"/>
    <cellStyle name="Note 4 13 8 5" xfId="11820"/>
    <cellStyle name="Note 4 13 8 5 2" xfId="29255"/>
    <cellStyle name="Note 4 13 8 5 3" xfId="43707"/>
    <cellStyle name="Note 4 13 8 6" xfId="15276"/>
    <cellStyle name="Note 4 13 8 6 2" xfId="32711"/>
    <cellStyle name="Note 4 13 8 6 3" xfId="47163"/>
    <cellStyle name="Note 4 13 8 7" xfId="18827"/>
    <cellStyle name="Note 4 13 8 8" xfId="20438"/>
    <cellStyle name="Note 4 13 9" xfId="4478"/>
    <cellStyle name="Note 4 13 9 2" xfId="13987"/>
    <cellStyle name="Note 4 13 9 2 2" xfId="31422"/>
    <cellStyle name="Note 4 13 9 2 3" xfId="45874"/>
    <cellStyle name="Note 4 13 9 3" xfId="16448"/>
    <cellStyle name="Note 4 13 9 3 2" xfId="33883"/>
    <cellStyle name="Note 4 13 9 3 3" xfId="48335"/>
    <cellStyle name="Note 4 13 9 4" xfId="21914"/>
    <cellStyle name="Note 4 13 9 5" xfId="36366"/>
    <cellStyle name="Note 4 14" xfId="1987"/>
    <cellStyle name="Note 4 14 10" xfId="6960"/>
    <cellStyle name="Note 4 14 10 2" xfId="24395"/>
    <cellStyle name="Note 4 14 10 3" xfId="38847"/>
    <cellStyle name="Note 4 14 11" xfId="9401"/>
    <cellStyle name="Note 4 14 11 2" xfId="26836"/>
    <cellStyle name="Note 4 14 11 3" xfId="41288"/>
    <cellStyle name="Note 4 14 12" xfId="11821"/>
    <cellStyle name="Note 4 14 12 2" xfId="29256"/>
    <cellStyle name="Note 4 14 12 3" xfId="43708"/>
    <cellStyle name="Note 4 14 13" xfId="18828"/>
    <cellStyle name="Note 4 14 2" xfId="1988"/>
    <cellStyle name="Note 4 14 2 2" xfId="1989"/>
    <cellStyle name="Note 4 14 2 2 2" xfId="4500"/>
    <cellStyle name="Note 4 14 2 2 2 2" xfId="14004"/>
    <cellStyle name="Note 4 14 2 2 2 2 2" xfId="31439"/>
    <cellStyle name="Note 4 14 2 2 2 2 3" xfId="45891"/>
    <cellStyle name="Note 4 14 2 2 2 3" xfId="16465"/>
    <cellStyle name="Note 4 14 2 2 2 3 2" xfId="33900"/>
    <cellStyle name="Note 4 14 2 2 2 3 3" xfId="48352"/>
    <cellStyle name="Note 4 14 2 2 2 4" xfId="21936"/>
    <cellStyle name="Note 4 14 2 2 2 5" xfId="36388"/>
    <cellStyle name="Note 4 14 2 2 3" xfId="6962"/>
    <cellStyle name="Note 4 14 2 2 3 2" xfId="24397"/>
    <cellStyle name="Note 4 14 2 2 3 3" xfId="38849"/>
    <cellStyle name="Note 4 14 2 2 4" xfId="9403"/>
    <cellStyle name="Note 4 14 2 2 4 2" xfId="26838"/>
    <cellStyle name="Note 4 14 2 2 4 3" xfId="41290"/>
    <cellStyle name="Note 4 14 2 2 5" xfId="11823"/>
    <cellStyle name="Note 4 14 2 2 5 2" xfId="29258"/>
    <cellStyle name="Note 4 14 2 2 5 3" xfId="43710"/>
    <cellStyle name="Note 4 14 2 2 6" xfId="18830"/>
    <cellStyle name="Note 4 14 2 3" xfId="1990"/>
    <cellStyle name="Note 4 14 2 3 2" xfId="4501"/>
    <cellStyle name="Note 4 14 2 3 2 2" xfId="14005"/>
    <cellStyle name="Note 4 14 2 3 2 2 2" xfId="31440"/>
    <cellStyle name="Note 4 14 2 3 2 2 3" xfId="45892"/>
    <cellStyle name="Note 4 14 2 3 2 3" xfId="16466"/>
    <cellStyle name="Note 4 14 2 3 2 3 2" xfId="33901"/>
    <cellStyle name="Note 4 14 2 3 2 3 3" xfId="48353"/>
    <cellStyle name="Note 4 14 2 3 2 4" xfId="21937"/>
    <cellStyle name="Note 4 14 2 3 2 5" xfId="36389"/>
    <cellStyle name="Note 4 14 2 3 3" xfId="6963"/>
    <cellStyle name="Note 4 14 2 3 3 2" xfId="24398"/>
    <cellStyle name="Note 4 14 2 3 3 3" xfId="38850"/>
    <cellStyle name="Note 4 14 2 3 4" xfId="9404"/>
    <cellStyle name="Note 4 14 2 3 4 2" xfId="26839"/>
    <cellStyle name="Note 4 14 2 3 4 3" xfId="41291"/>
    <cellStyle name="Note 4 14 2 3 5" xfId="11824"/>
    <cellStyle name="Note 4 14 2 3 5 2" xfId="29259"/>
    <cellStyle name="Note 4 14 2 3 5 3" xfId="43711"/>
    <cellStyle name="Note 4 14 2 3 6" xfId="18831"/>
    <cellStyle name="Note 4 14 2 4" xfId="1991"/>
    <cellStyle name="Note 4 14 2 4 2" xfId="4502"/>
    <cellStyle name="Note 4 14 2 4 2 2" xfId="21938"/>
    <cellStyle name="Note 4 14 2 4 2 3" xfId="36390"/>
    <cellStyle name="Note 4 14 2 4 3" xfId="6964"/>
    <cellStyle name="Note 4 14 2 4 3 2" xfId="24399"/>
    <cellStyle name="Note 4 14 2 4 3 3" xfId="38851"/>
    <cellStyle name="Note 4 14 2 4 4" xfId="9405"/>
    <cellStyle name="Note 4 14 2 4 4 2" xfId="26840"/>
    <cellStyle name="Note 4 14 2 4 4 3" xfId="41292"/>
    <cellStyle name="Note 4 14 2 4 5" xfId="11825"/>
    <cellStyle name="Note 4 14 2 4 5 2" xfId="29260"/>
    <cellStyle name="Note 4 14 2 4 5 3" xfId="43712"/>
    <cellStyle name="Note 4 14 2 4 6" xfId="15277"/>
    <cellStyle name="Note 4 14 2 4 6 2" xfId="32712"/>
    <cellStyle name="Note 4 14 2 4 6 3" xfId="47164"/>
    <cellStyle name="Note 4 14 2 4 7" xfId="18832"/>
    <cellStyle name="Note 4 14 2 4 8" xfId="20439"/>
    <cellStyle name="Note 4 14 2 5" xfId="4499"/>
    <cellStyle name="Note 4 14 2 5 2" xfId="14003"/>
    <cellStyle name="Note 4 14 2 5 2 2" xfId="31438"/>
    <cellStyle name="Note 4 14 2 5 2 3" xfId="45890"/>
    <cellStyle name="Note 4 14 2 5 3" xfId="16464"/>
    <cellStyle name="Note 4 14 2 5 3 2" xfId="33899"/>
    <cellStyle name="Note 4 14 2 5 3 3" xfId="48351"/>
    <cellStyle name="Note 4 14 2 5 4" xfId="21935"/>
    <cellStyle name="Note 4 14 2 5 5" xfId="36387"/>
    <cellStyle name="Note 4 14 2 6" xfId="6961"/>
    <cellStyle name="Note 4 14 2 6 2" xfId="24396"/>
    <cellStyle name="Note 4 14 2 6 3" xfId="38848"/>
    <cellStyle name="Note 4 14 2 7" xfId="9402"/>
    <cellStyle name="Note 4 14 2 7 2" xfId="26837"/>
    <cellStyle name="Note 4 14 2 7 3" xfId="41289"/>
    <cellStyle name="Note 4 14 2 8" xfId="11822"/>
    <cellStyle name="Note 4 14 2 8 2" xfId="29257"/>
    <cellStyle name="Note 4 14 2 8 3" xfId="43709"/>
    <cellStyle name="Note 4 14 2 9" xfId="18829"/>
    <cellStyle name="Note 4 14 3" xfId="1992"/>
    <cellStyle name="Note 4 14 3 2" xfId="1993"/>
    <cellStyle name="Note 4 14 3 2 2" xfId="4504"/>
    <cellStyle name="Note 4 14 3 2 2 2" xfId="14007"/>
    <cellStyle name="Note 4 14 3 2 2 2 2" xfId="31442"/>
    <cellStyle name="Note 4 14 3 2 2 2 3" xfId="45894"/>
    <cellStyle name="Note 4 14 3 2 2 3" xfId="16468"/>
    <cellStyle name="Note 4 14 3 2 2 3 2" xfId="33903"/>
    <cellStyle name="Note 4 14 3 2 2 3 3" xfId="48355"/>
    <cellStyle name="Note 4 14 3 2 2 4" xfId="21940"/>
    <cellStyle name="Note 4 14 3 2 2 5" xfId="36392"/>
    <cellStyle name="Note 4 14 3 2 3" xfId="6966"/>
    <cellStyle name="Note 4 14 3 2 3 2" xfId="24401"/>
    <cellStyle name="Note 4 14 3 2 3 3" xfId="38853"/>
    <cellStyle name="Note 4 14 3 2 4" xfId="9407"/>
    <cellStyle name="Note 4 14 3 2 4 2" xfId="26842"/>
    <cellStyle name="Note 4 14 3 2 4 3" xfId="41294"/>
    <cellStyle name="Note 4 14 3 2 5" xfId="11827"/>
    <cellStyle name="Note 4 14 3 2 5 2" xfId="29262"/>
    <cellStyle name="Note 4 14 3 2 5 3" xfId="43714"/>
    <cellStyle name="Note 4 14 3 2 6" xfId="18834"/>
    <cellStyle name="Note 4 14 3 3" xfId="1994"/>
    <cellStyle name="Note 4 14 3 3 2" xfId="4505"/>
    <cellStyle name="Note 4 14 3 3 2 2" xfId="14008"/>
    <cellStyle name="Note 4 14 3 3 2 2 2" xfId="31443"/>
    <cellStyle name="Note 4 14 3 3 2 2 3" xfId="45895"/>
    <cellStyle name="Note 4 14 3 3 2 3" xfId="16469"/>
    <cellStyle name="Note 4 14 3 3 2 3 2" xfId="33904"/>
    <cellStyle name="Note 4 14 3 3 2 3 3" xfId="48356"/>
    <cellStyle name="Note 4 14 3 3 2 4" xfId="21941"/>
    <cellStyle name="Note 4 14 3 3 2 5" xfId="36393"/>
    <cellStyle name="Note 4 14 3 3 3" xfId="6967"/>
    <cellStyle name="Note 4 14 3 3 3 2" xfId="24402"/>
    <cellStyle name="Note 4 14 3 3 3 3" xfId="38854"/>
    <cellStyle name="Note 4 14 3 3 4" xfId="9408"/>
    <cellStyle name="Note 4 14 3 3 4 2" xfId="26843"/>
    <cellStyle name="Note 4 14 3 3 4 3" xfId="41295"/>
    <cellStyle name="Note 4 14 3 3 5" xfId="11828"/>
    <cellStyle name="Note 4 14 3 3 5 2" xfId="29263"/>
    <cellStyle name="Note 4 14 3 3 5 3" xfId="43715"/>
    <cellStyle name="Note 4 14 3 3 6" xfId="18835"/>
    <cellStyle name="Note 4 14 3 4" xfId="1995"/>
    <cellStyle name="Note 4 14 3 4 2" xfId="4506"/>
    <cellStyle name="Note 4 14 3 4 2 2" xfId="21942"/>
    <cellStyle name="Note 4 14 3 4 2 3" xfId="36394"/>
    <cellStyle name="Note 4 14 3 4 3" xfId="6968"/>
    <cellStyle name="Note 4 14 3 4 3 2" xfId="24403"/>
    <cellStyle name="Note 4 14 3 4 3 3" xfId="38855"/>
    <cellStyle name="Note 4 14 3 4 4" xfId="9409"/>
    <cellStyle name="Note 4 14 3 4 4 2" xfId="26844"/>
    <cellStyle name="Note 4 14 3 4 4 3" xfId="41296"/>
    <cellStyle name="Note 4 14 3 4 5" xfId="11829"/>
    <cellStyle name="Note 4 14 3 4 5 2" xfId="29264"/>
    <cellStyle name="Note 4 14 3 4 5 3" xfId="43716"/>
    <cellStyle name="Note 4 14 3 4 6" xfId="15278"/>
    <cellStyle name="Note 4 14 3 4 6 2" xfId="32713"/>
    <cellStyle name="Note 4 14 3 4 6 3" xfId="47165"/>
    <cellStyle name="Note 4 14 3 4 7" xfId="18836"/>
    <cellStyle name="Note 4 14 3 4 8" xfId="20440"/>
    <cellStyle name="Note 4 14 3 5" xfId="4503"/>
    <cellStyle name="Note 4 14 3 5 2" xfId="14006"/>
    <cellStyle name="Note 4 14 3 5 2 2" xfId="31441"/>
    <cellStyle name="Note 4 14 3 5 2 3" xfId="45893"/>
    <cellStyle name="Note 4 14 3 5 3" xfId="16467"/>
    <cellStyle name="Note 4 14 3 5 3 2" xfId="33902"/>
    <cellStyle name="Note 4 14 3 5 3 3" xfId="48354"/>
    <cellStyle name="Note 4 14 3 5 4" xfId="21939"/>
    <cellStyle name="Note 4 14 3 5 5" xfId="36391"/>
    <cellStyle name="Note 4 14 3 6" xfId="6965"/>
    <cellStyle name="Note 4 14 3 6 2" xfId="24400"/>
    <cellStyle name="Note 4 14 3 6 3" xfId="38852"/>
    <cellStyle name="Note 4 14 3 7" xfId="9406"/>
    <cellStyle name="Note 4 14 3 7 2" xfId="26841"/>
    <cellStyle name="Note 4 14 3 7 3" xfId="41293"/>
    <cellStyle name="Note 4 14 3 8" xfId="11826"/>
    <cellStyle name="Note 4 14 3 8 2" xfId="29261"/>
    <cellStyle name="Note 4 14 3 8 3" xfId="43713"/>
    <cellStyle name="Note 4 14 3 9" xfId="18833"/>
    <cellStyle name="Note 4 14 4" xfId="1996"/>
    <cellStyle name="Note 4 14 4 2" xfId="1997"/>
    <cellStyle name="Note 4 14 4 2 2" xfId="4508"/>
    <cellStyle name="Note 4 14 4 2 2 2" xfId="14010"/>
    <cellStyle name="Note 4 14 4 2 2 2 2" xfId="31445"/>
    <cellStyle name="Note 4 14 4 2 2 2 3" xfId="45897"/>
    <cellStyle name="Note 4 14 4 2 2 3" xfId="16471"/>
    <cellStyle name="Note 4 14 4 2 2 3 2" xfId="33906"/>
    <cellStyle name="Note 4 14 4 2 2 3 3" xfId="48358"/>
    <cellStyle name="Note 4 14 4 2 2 4" xfId="21944"/>
    <cellStyle name="Note 4 14 4 2 2 5" xfId="36396"/>
    <cellStyle name="Note 4 14 4 2 3" xfId="6970"/>
    <cellStyle name="Note 4 14 4 2 3 2" xfId="24405"/>
    <cellStyle name="Note 4 14 4 2 3 3" xfId="38857"/>
    <cellStyle name="Note 4 14 4 2 4" xfId="9411"/>
    <cellStyle name="Note 4 14 4 2 4 2" xfId="26846"/>
    <cellStyle name="Note 4 14 4 2 4 3" xfId="41298"/>
    <cellStyle name="Note 4 14 4 2 5" xfId="11831"/>
    <cellStyle name="Note 4 14 4 2 5 2" xfId="29266"/>
    <cellStyle name="Note 4 14 4 2 5 3" xfId="43718"/>
    <cellStyle name="Note 4 14 4 2 6" xfId="18838"/>
    <cellStyle name="Note 4 14 4 3" xfId="1998"/>
    <cellStyle name="Note 4 14 4 3 2" xfId="4509"/>
    <cellStyle name="Note 4 14 4 3 2 2" xfId="14011"/>
    <cellStyle name="Note 4 14 4 3 2 2 2" xfId="31446"/>
    <cellStyle name="Note 4 14 4 3 2 2 3" xfId="45898"/>
    <cellStyle name="Note 4 14 4 3 2 3" xfId="16472"/>
    <cellStyle name="Note 4 14 4 3 2 3 2" xfId="33907"/>
    <cellStyle name="Note 4 14 4 3 2 3 3" xfId="48359"/>
    <cellStyle name="Note 4 14 4 3 2 4" xfId="21945"/>
    <cellStyle name="Note 4 14 4 3 2 5" xfId="36397"/>
    <cellStyle name="Note 4 14 4 3 3" xfId="6971"/>
    <cellStyle name="Note 4 14 4 3 3 2" xfId="24406"/>
    <cellStyle name="Note 4 14 4 3 3 3" xfId="38858"/>
    <cellStyle name="Note 4 14 4 3 4" xfId="9412"/>
    <cellStyle name="Note 4 14 4 3 4 2" xfId="26847"/>
    <cellStyle name="Note 4 14 4 3 4 3" xfId="41299"/>
    <cellStyle name="Note 4 14 4 3 5" xfId="11832"/>
    <cellStyle name="Note 4 14 4 3 5 2" xfId="29267"/>
    <cellStyle name="Note 4 14 4 3 5 3" xfId="43719"/>
    <cellStyle name="Note 4 14 4 3 6" xfId="18839"/>
    <cellStyle name="Note 4 14 4 4" xfId="1999"/>
    <cellStyle name="Note 4 14 4 4 2" xfId="4510"/>
    <cellStyle name="Note 4 14 4 4 2 2" xfId="21946"/>
    <cellStyle name="Note 4 14 4 4 2 3" xfId="36398"/>
    <cellStyle name="Note 4 14 4 4 3" xfId="6972"/>
    <cellStyle name="Note 4 14 4 4 3 2" xfId="24407"/>
    <cellStyle name="Note 4 14 4 4 3 3" xfId="38859"/>
    <cellStyle name="Note 4 14 4 4 4" xfId="9413"/>
    <cellStyle name="Note 4 14 4 4 4 2" xfId="26848"/>
    <cellStyle name="Note 4 14 4 4 4 3" xfId="41300"/>
    <cellStyle name="Note 4 14 4 4 5" xfId="11833"/>
    <cellStyle name="Note 4 14 4 4 5 2" xfId="29268"/>
    <cellStyle name="Note 4 14 4 4 5 3" xfId="43720"/>
    <cellStyle name="Note 4 14 4 4 6" xfId="15279"/>
    <cellStyle name="Note 4 14 4 4 6 2" xfId="32714"/>
    <cellStyle name="Note 4 14 4 4 6 3" xfId="47166"/>
    <cellStyle name="Note 4 14 4 4 7" xfId="18840"/>
    <cellStyle name="Note 4 14 4 4 8" xfId="20441"/>
    <cellStyle name="Note 4 14 4 5" xfId="4507"/>
    <cellStyle name="Note 4 14 4 5 2" xfId="14009"/>
    <cellStyle name="Note 4 14 4 5 2 2" xfId="31444"/>
    <cellStyle name="Note 4 14 4 5 2 3" xfId="45896"/>
    <cellStyle name="Note 4 14 4 5 3" xfId="16470"/>
    <cellStyle name="Note 4 14 4 5 3 2" xfId="33905"/>
    <cellStyle name="Note 4 14 4 5 3 3" xfId="48357"/>
    <cellStyle name="Note 4 14 4 5 4" xfId="21943"/>
    <cellStyle name="Note 4 14 4 5 5" xfId="36395"/>
    <cellStyle name="Note 4 14 4 6" xfId="6969"/>
    <cellStyle name="Note 4 14 4 6 2" xfId="24404"/>
    <cellStyle name="Note 4 14 4 6 3" xfId="38856"/>
    <cellStyle name="Note 4 14 4 7" xfId="9410"/>
    <cellStyle name="Note 4 14 4 7 2" xfId="26845"/>
    <cellStyle name="Note 4 14 4 7 3" xfId="41297"/>
    <cellStyle name="Note 4 14 4 8" xfId="11830"/>
    <cellStyle name="Note 4 14 4 8 2" xfId="29265"/>
    <cellStyle name="Note 4 14 4 8 3" xfId="43717"/>
    <cellStyle name="Note 4 14 4 9" xfId="18837"/>
    <cellStyle name="Note 4 14 5" xfId="2000"/>
    <cellStyle name="Note 4 14 5 2" xfId="2001"/>
    <cellStyle name="Note 4 14 5 2 2" xfId="4512"/>
    <cellStyle name="Note 4 14 5 2 2 2" xfId="14013"/>
    <cellStyle name="Note 4 14 5 2 2 2 2" xfId="31448"/>
    <cellStyle name="Note 4 14 5 2 2 2 3" xfId="45900"/>
    <cellStyle name="Note 4 14 5 2 2 3" xfId="16474"/>
    <cellStyle name="Note 4 14 5 2 2 3 2" xfId="33909"/>
    <cellStyle name="Note 4 14 5 2 2 3 3" xfId="48361"/>
    <cellStyle name="Note 4 14 5 2 2 4" xfId="21948"/>
    <cellStyle name="Note 4 14 5 2 2 5" xfId="36400"/>
    <cellStyle name="Note 4 14 5 2 3" xfId="6974"/>
    <cellStyle name="Note 4 14 5 2 3 2" xfId="24409"/>
    <cellStyle name="Note 4 14 5 2 3 3" xfId="38861"/>
    <cellStyle name="Note 4 14 5 2 4" xfId="9415"/>
    <cellStyle name="Note 4 14 5 2 4 2" xfId="26850"/>
    <cellStyle name="Note 4 14 5 2 4 3" xfId="41302"/>
    <cellStyle name="Note 4 14 5 2 5" xfId="11835"/>
    <cellStyle name="Note 4 14 5 2 5 2" xfId="29270"/>
    <cellStyle name="Note 4 14 5 2 5 3" xfId="43722"/>
    <cellStyle name="Note 4 14 5 2 6" xfId="18842"/>
    <cellStyle name="Note 4 14 5 3" xfId="2002"/>
    <cellStyle name="Note 4 14 5 3 2" xfId="4513"/>
    <cellStyle name="Note 4 14 5 3 2 2" xfId="14014"/>
    <cellStyle name="Note 4 14 5 3 2 2 2" xfId="31449"/>
    <cellStyle name="Note 4 14 5 3 2 2 3" xfId="45901"/>
    <cellStyle name="Note 4 14 5 3 2 3" xfId="16475"/>
    <cellStyle name="Note 4 14 5 3 2 3 2" xfId="33910"/>
    <cellStyle name="Note 4 14 5 3 2 3 3" xfId="48362"/>
    <cellStyle name="Note 4 14 5 3 2 4" xfId="21949"/>
    <cellStyle name="Note 4 14 5 3 2 5" xfId="36401"/>
    <cellStyle name="Note 4 14 5 3 3" xfId="6975"/>
    <cellStyle name="Note 4 14 5 3 3 2" xfId="24410"/>
    <cellStyle name="Note 4 14 5 3 3 3" xfId="38862"/>
    <cellStyle name="Note 4 14 5 3 4" xfId="9416"/>
    <cellStyle name="Note 4 14 5 3 4 2" xfId="26851"/>
    <cellStyle name="Note 4 14 5 3 4 3" xfId="41303"/>
    <cellStyle name="Note 4 14 5 3 5" xfId="11836"/>
    <cellStyle name="Note 4 14 5 3 5 2" xfId="29271"/>
    <cellStyle name="Note 4 14 5 3 5 3" xfId="43723"/>
    <cellStyle name="Note 4 14 5 3 6" xfId="18843"/>
    <cellStyle name="Note 4 14 5 4" xfId="2003"/>
    <cellStyle name="Note 4 14 5 4 2" xfId="4514"/>
    <cellStyle name="Note 4 14 5 4 2 2" xfId="21950"/>
    <cellStyle name="Note 4 14 5 4 2 3" xfId="36402"/>
    <cellStyle name="Note 4 14 5 4 3" xfId="6976"/>
    <cellStyle name="Note 4 14 5 4 3 2" xfId="24411"/>
    <cellStyle name="Note 4 14 5 4 3 3" xfId="38863"/>
    <cellStyle name="Note 4 14 5 4 4" xfId="9417"/>
    <cellStyle name="Note 4 14 5 4 4 2" xfId="26852"/>
    <cellStyle name="Note 4 14 5 4 4 3" xfId="41304"/>
    <cellStyle name="Note 4 14 5 4 5" xfId="11837"/>
    <cellStyle name="Note 4 14 5 4 5 2" xfId="29272"/>
    <cellStyle name="Note 4 14 5 4 5 3" xfId="43724"/>
    <cellStyle name="Note 4 14 5 4 6" xfId="15280"/>
    <cellStyle name="Note 4 14 5 4 6 2" xfId="32715"/>
    <cellStyle name="Note 4 14 5 4 6 3" xfId="47167"/>
    <cellStyle name="Note 4 14 5 4 7" xfId="18844"/>
    <cellStyle name="Note 4 14 5 4 8" xfId="20442"/>
    <cellStyle name="Note 4 14 5 5" xfId="4511"/>
    <cellStyle name="Note 4 14 5 5 2" xfId="14012"/>
    <cellStyle name="Note 4 14 5 5 2 2" xfId="31447"/>
    <cellStyle name="Note 4 14 5 5 2 3" xfId="45899"/>
    <cellStyle name="Note 4 14 5 5 3" xfId="16473"/>
    <cellStyle name="Note 4 14 5 5 3 2" xfId="33908"/>
    <cellStyle name="Note 4 14 5 5 3 3" xfId="48360"/>
    <cellStyle name="Note 4 14 5 5 4" xfId="21947"/>
    <cellStyle name="Note 4 14 5 5 5" xfId="36399"/>
    <cellStyle name="Note 4 14 5 6" xfId="6973"/>
    <cellStyle name="Note 4 14 5 6 2" xfId="24408"/>
    <cellStyle name="Note 4 14 5 6 3" xfId="38860"/>
    <cellStyle name="Note 4 14 5 7" xfId="9414"/>
    <cellStyle name="Note 4 14 5 7 2" xfId="26849"/>
    <cellStyle name="Note 4 14 5 7 3" xfId="41301"/>
    <cellStyle name="Note 4 14 5 8" xfId="11834"/>
    <cellStyle name="Note 4 14 5 8 2" xfId="29269"/>
    <cellStyle name="Note 4 14 5 8 3" xfId="43721"/>
    <cellStyle name="Note 4 14 5 9" xfId="18841"/>
    <cellStyle name="Note 4 14 6" xfId="2004"/>
    <cellStyle name="Note 4 14 6 2" xfId="4515"/>
    <cellStyle name="Note 4 14 6 2 2" xfId="14015"/>
    <cellStyle name="Note 4 14 6 2 2 2" xfId="31450"/>
    <cellStyle name="Note 4 14 6 2 2 3" xfId="45902"/>
    <cellStyle name="Note 4 14 6 2 3" xfId="16476"/>
    <cellStyle name="Note 4 14 6 2 3 2" xfId="33911"/>
    <cellStyle name="Note 4 14 6 2 3 3" xfId="48363"/>
    <cellStyle name="Note 4 14 6 2 4" xfId="21951"/>
    <cellStyle name="Note 4 14 6 2 5" xfId="36403"/>
    <cellStyle name="Note 4 14 6 3" xfId="6977"/>
    <cellStyle name="Note 4 14 6 3 2" xfId="24412"/>
    <cellStyle name="Note 4 14 6 3 3" xfId="38864"/>
    <cellStyle name="Note 4 14 6 4" xfId="9418"/>
    <cellStyle name="Note 4 14 6 4 2" xfId="26853"/>
    <cellStyle name="Note 4 14 6 4 3" xfId="41305"/>
    <cellStyle name="Note 4 14 6 5" xfId="11838"/>
    <cellStyle name="Note 4 14 6 5 2" xfId="29273"/>
    <cellStyle name="Note 4 14 6 5 3" xfId="43725"/>
    <cellStyle name="Note 4 14 6 6" xfId="18845"/>
    <cellStyle name="Note 4 14 7" xfId="2005"/>
    <cellStyle name="Note 4 14 7 2" xfId="4516"/>
    <cellStyle name="Note 4 14 7 2 2" xfId="14016"/>
    <cellStyle name="Note 4 14 7 2 2 2" xfId="31451"/>
    <cellStyle name="Note 4 14 7 2 2 3" xfId="45903"/>
    <cellStyle name="Note 4 14 7 2 3" xfId="16477"/>
    <cellStyle name="Note 4 14 7 2 3 2" xfId="33912"/>
    <cellStyle name="Note 4 14 7 2 3 3" xfId="48364"/>
    <cellStyle name="Note 4 14 7 2 4" xfId="21952"/>
    <cellStyle name="Note 4 14 7 2 5" xfId="36404"/>
    <cellStyle name="Note 4 14 7 3" xfId="6978"/>
    <cellStyle name="Note 4 14 7 3 2" xfId="24413"/>
    <cellStyle name="Note 4 14 7 3 3" xfId="38865"/>
    <cellStyle name="Note 4 14 7 4" xfId="9419"/>
    <cellStyle name="Note 4 14 7 4 2" xfId="26854"/>
    <cellStyle name="Note 4 14 7 4 3" xfId="41306"/>
    <cellStyle name="Note 4 14 7 5" xfId="11839"/>
    <cellStyle name="Note 4 14 7 5 2" xfId="29274"/>
    <cellStyle name="Note 4 14 7 5 3" xfId="43726"/>
    <cellStyle name="Note 4 14 7 6" xfId="18846"/>
    <cellStyle name="Note 4 14 8" xfId="2006"/>
    <cellStyle name="Note 4 14 8 2" xfId="4517"/>
    <cellStyle name="Note 4 14 8 2 2" xfId="21953"/>
    <cellStyle name="Note 4 14 8 2 3" xfId="36405"/>
    <cellStyle name="Note 4 14 8 3" xfId="6979"/>
    <cellStyle name="Note 4 14 8 3 2" xfId="24414"/>
    <cellStyle name="Note 4 14 8 3 3" xfId="38866"/>
    <cellStyle name="Note 4 14 8 4" xfId="9420"/>
    <cellStyle name="Note 4 14 8 4 2" xfId="26855"/>
    <cellStyle name="Note 4 14 8 4 3" xfId="41307"/>
    <cellStyle name="Note 4 14 8 5" xfId="11840"/>
    <cellStyle name="Note 4 14 8 5 2" xfId="29275"/>
    <cellStyle name="Note 4 14 8 5 3" xfId="43727"/>
    <cellStyle name="Note 4 14 8 6" xfId="15281"/>
    <cellStyle name="Note 4 14 8 6 2" xfId="32716"/>
    <cellStyle name="Note 4 14 8 6 3" xfId="47168"/>
    <cellStyle name="Note 4 14 8 7" xfId="18847"/>
    <cellStyle name="Note 4 14 8 8" xfId="20443"/>
    <cellStyle name="Note 4 14 9" xfId="4498"/>
    <cellStyle name="Note 4 14 9 2" xfId="14002"/>
    <cellStyle name="Note 4 14 9 2 2" xfId="31437"/>
    <cellStyle name="Note 4 14 9 2 3" xfId="45889"/>
    <cellStyle name="Note 4 14 9 3" xfId="16463"/>
    <cellStyle name="Note 4 14 9 3 2" xfId="33898"/>
    <cellStyle name="Note 4 14 9 3 3" xfId="48350"/>
    <cellStyle name="Note 4 14 9 4" xfId="21934"/>
    <cellStyle name="Note 4 14 9 5" xfId="36386"/>
    <cellStyle name="Note 4 15" xfId="2007"/>
    <cellStyle name="Note 4 15 10" xfId="6980"/>
    <cellStyle name="Note 4 15 10 2" xfId="24415"/>
    <cellStyle name="Note 4 15 10 3" xfId="38867"/>
    <cellStyle name="Note 4 15 11" xfId="9421"/>
    <cellStyle name="Note 4 15 11 2" xfId="26856"/>
    <cellStyle name="Note 4 15 11 3" xfId="41308"/>
    <cellStyle name="Note 4 15 12" xfId="11841"/>
    <cellStyle name="Note 4 15 12 2" xfId="29276"/>
    <cellStyle name="Note 4 15 12 3" xfId="43728"/>
    <cellStyle name="Note 4 15 13" xfId="18848"/>
    <cellStyle name="Note 4 15 2" xfId="2008"/>
    <cellStyle name="Note 4 15 2 2" xfId="2009"/>
    <cellStyle name="Note 4 15 2 2 2" xfId="4520"/>
    <cellStyle name="Note 4 15 2 2 2 2" xfId="14019"/>
    <cellStyle name="Note 4 15 2 2 2 2 2" xfId="31454"/>
    <cellStyle name="Note 4 15 2 2 2 2 3" xfId="45906"/>
    <cellStyle name="Note 4 15 2 2 2 3" xfId="16480"/>
    <cellStyle name="Note 4 15 2 2 2 3 2" xfId="33915"/>
    <cellStyle name="Note 4 15 2 2 2 3 3" xfId="48367"/>
    <cellStyle name="Note 4 15 2 2 2 4" xfId="21956"/>
    <cellStyle name="Note 4 15 2 2 2 5" xfId="36408"/>
    <cellStyle name="Note 4 15 2 2 3" xfId="6982"/>
    <cellStyle name="Note 4 15 2 2 3 2" xfId="24417"/>
    <cellStyle name="Note 4 15 2 2 3 3" xfId="38869"/>
    <cellStyle name="Note 4 15 2 2 4" xfId="9423"/>
    <cellStyle name="Note 4 15 2 2 4 2" xfId="26858"/>
    <cellStyle name="Note 4 15 2 2 4 3" xfId="41310"/>
    <cellStyle name="Note 4 15 2 2 5" xfId="11843"/>
    <cellStyle name="Note 4 15 2 2 5 2" xfId="29278"/>
    <cellStyle name="Note 4 15 2 2 5 3" xfId="43730"/>
    <cellStyle name="Note 4 15 2 2 6" xfId="18850"/>
    <cellStyle name="Note 4 15 2 3" xfId="2010"/>
    <cellStyle name="Note 4 15 2 3 2" xfId="4521"/>
    <cellStyle name="Note 4 15 2 3 2 2" xfId="14020"/>
    <cellStyle name="Note 4 15 2 3 2 2 2" xfId="31455"/>
    <cellStyle name="Note 4 15 2 3 2 2 3" xfId="45907"/>
    <cellStyle name="Note 4 15 2 3 2 3" xfId="16481"/>
    <cellStyle name="Note 4 15 2 3 2 3 2" xfId="33916"/>
    <cellStyle name="Note 4 15 2 3 2 3 3" xfId="48368"/>
    <cellStyle name="Note 4 15 2 3 2 4" xfId="21957"/>
    <cellStyle name="Note 4 15 2 3 2 5" xfId="36409"/>
    <cellStyle name="Note 4 15 2 3 3" xfId="6983"/>
    <cellStyle name="Note 4 15 2 3 3 2" xfId="24418"/>
    <cellStyle name="Note 4 15 2 3 3 3" xfId="38870"/>
    <cellStyle name="Note 4 15 2 3 4" xfId="9424"/>
    <cellStyle name="Note 4 15 2 3 4 2" xfId="26859"/>
    <cellStyle name="Note 4 15 2 3 4 3" xfId="41311"/>
    <cellStyle name="Note 4 15 2 3 5" xfId="11844"/>
    <cellStyle name="Note 4 15 2 3 5 2" xfId="29279"/>
    <cellStyle name="Note 4 15 2 3 5 3" xfId="43731"/>
    <cellStyle name="Note 4 15 2 3 6" xfId="18851"/>
    <cellStyle name="Note 4 15 2 4" xfId="2011"/>
    <cellStyle name="Note 4 15 2 4 2" xfId="4522"/>
    <cellStyle name="Note 4 15 2 4 2 2" xfId="21958"/>
    <cellStyle name="Note 4 15 2 4 2 3" xfId="36410"/>
    <cellStyle name="Note 4 15 2 4 3" xfId="6984"/>
    <cellStyle name="Note 4 15 2 4 3 2" xfId="24419"/>
    <cellStyle name="Note 4 15 2 4 3 3" xfId="38871"/>
    <cellStyle name="Note 4 15 2 4 4" xfId="9425"/>
    <cellStyle name="Note 4 15 2 4 4 2" xfId="26860"/>
    <cellStyle name="Note 4 15 2 4 4 3" xfId="41312"/>
    <cellStyle name="Note 4 15 2 4 5" xfId="11845"/>
    <cellStyle name="Note 4 15 2 4 5 2" xfId="29280"/>
    <cellStyle name="Note 4 15 2 4 5 3" xfId="43732"/>
    <cellStyle name="Note 4 15 2 4 6" xfId="15282"/>
    <cellStyle name="Note 4 15 2 4 6 2" xfId="32717"/>
    <cellStyle name="Note 4 15 2 4 6 3" xfId="47169"/>
    <cellStyle name="Note 4 15 2 4 7" xfId="18852"/>
    <cellStyle name="Note 4 15 2 4 8" xfId="20444"/>
    <cellStyle name="Note 4 15 2 5" xfId="4519"/>
    <cellStyle name="Note 4 15 2 5 2" xfId="14018"/>
    <cellStyle name="Note 4 15 2 5 2 2" xfId="31453"/>
    <cellStyle name="Note 4 15 2 5 2 3" xfId="45905"/>
    <cellStyle name="Note 4 15 2 5 3" xfId="16479"/>
    <cellStyle name="Note 4 15 2 5 3 2" xfId="33914"/>
    <cellStyle name="Note 4 15 2 5 3 3" xfId="48366"/>
    <cellStyle name="Note 4 15 2 5 4" xfId="21955"/>
    <cellStyle name="Note 4 15 2 5 5" xfId="36407"/>
    <cellStyle name="Note 4 15 2 6" xfId="6981"/>
    <cellStyle name="Note 4 15 2 6 2" xfId="24416"/>
    <cellStyle name="Note 4 15 2 6 3" xfId="38868"/>
    <cellStyle name="Note 4 15 2 7" xfId="9422"/>
    <cellStyle name="Note 4 15 2 7 2" xfId="26857"/>
    <cellStyle name="Note 4 15 2 7 3" xfId="41309"/>
    <cellStyle name="Note 4 15 2 8" xfId="11842"/>
    <cellStyle name="Note 4 15 2 8 2" xfId="29277"/>
    <cellStyle name="Note 4 15 2 8 3" xfId="43729"/>
    <cellStyle name="Note 4 15 2 9" xfId="18849"/>
    <cellStyle name="Note 4 15 3" xfId="2012"/>
    <cellStyle name="Note 4 15 3 2" xfId="2013"/>
    <cellStyle name="Note 4 15 3 2 2" xfId="4524"/>
    <cellStyle name="Note 4 15 3 2 2 2" xfId="14022"/>
    <cellStyle name="Note 4 15 3 2 2 2 2" xfId="31457"/>
    <cellStyle name="Note 4 15 3 2 2 2 3" xfId="45909"/>
    <cellStyle name="Note 4 15 3 2 2 3" xfId="16483"/>
    <cellStyle name="Note 4 15 3 2 2 3 2" xfId="33918"/>
    <cellStyle name="Note 4 15 3 2 2 3 3" xfId="48370"/>
    <cellStyle name="Note 4 15 3 2 2 4" xfId="21960"/>
    <cellStyle name="Note 4 15 3 2 2 5" xfId="36412"/>
    <cellStyle name="Note 4 15 3 2 3" xfId="6986"/>
    <cellStyle name="Note 4 15 3 2 3 2" xfId="24421"/>
    <cellStyle name="Note 4 15 3 2 3 3" xfId="38873"/>
    <cellStyle name="Note 4 15 3 2 4" xfId="9427"/>
    <cellStyle name="Note 4 15 3 2 4 2" xfId="26862"/>
    <cellStyle name="Note 4 15 3 2 4 3" xfId="41314"/>
    <cellStyle name="Note 4 15 3 2 5" xfId="11847"/>
    <cellStyle name="Note 4 15 3 2 5 2" xfId="29282"/>
    <cellStyle name="Note 4 15 3 2 5 3" xfId="43734"/>
    <cellStyle name="Note 4 15 3 2 6" xfId="18854"/>
    <cellStyle name="Note 4 15 3 3" xfId="2014"/>
    <cellStyle name="Note 4 15 3 3 2" xfId="4525"/>
    <cellStyle name="Note 4 15 3 3 2 2" xfId="14023"/>
    <cellStyle name="Note 4 15 3 3 2 2 2" xfId="31458"/>
    <cellStyle name="Note 4 15 3 3 2 2 3" xfId="45910"/>
    <cellStyle name="Note 4 15 3 3 2 3" xfId="16484"/>
    <cellStyle name="Note 4 15 3 3 2 3 2" xfId="33919"/>
    <cellStyle name="Note 4 15 3 3 2 3 3" xfId="48371"/>
    <cellStyle name="Note 4 15 3 3 2 4" xfId="21961"/>
    <cellStyle name="Note 4 15 3 3 2 5" xfId="36413"/>
    <cellStyle name="Note 4 15 3 3 3" xfId="6987"/>
    <cellStyle name="Note 4 15 3 3 3 2" xfId="24422"/>
    <cellStyle name="Note 4 15 3 3 3 3" xfId="38874"/>
    <cellStyle name="Note 4 15 3 3 4" xfId="9428"/>
    <cellStyle name="Note 4 15 3 3 4 2" xfId="26863"/>
    <cellStyle name="Note 4 15 3 3 4 3" xfId="41315"/>
    <cellStyle name="Note 4 15 3 3 5" xfId="11848"/>
    <cellStyle name="Note 4 15 3 3 5 2" xfId="29283"/>
    <cellStyle name="Note 4 15 3 3 5 3" xfId="43735"/>
    <cellStyle name="Note 4 15 3 3 6" xfId="18855"/>
    <cellStyle name="Note 4 15 3 4" xfId="2015"/>
    <cellStyle name="Note 4 15 3 4 2" xfId="4526"/>
    <cellStyle name="Note 4 15 3 4 2 2" xfId="21962"/>
    <cellStyle name="Note 4 15 3 4 2 3" xfId="36414"/>
    <cellStyle name="Note 4 15 3 4 3" xfId="6988"/>
    <cellStyle name="Note 4 15 3 4 3 2" xfId="24423"/>
    <cellStyle name="Note 4 15 3 4 3 3" xfId="38875"/>
    <cellStyle name="Note 4 15 3 4 4" xfId="9429"/>
    <cellStyle name="Note 4 15 3 4 4 2" xfId="26864"/>
    <cellStyle name="Note 4 15 3 4 4 3" xfId="41316"/>
    <cellStyle name="Note 4 15 3 4 5" xfId="11849"/>
    <cellStyle name="Note 4 15 3 4 5 2" xfId="29284"/>
    <cellStyle name="Note 4 15 3 4 5 3" xfId="43736"/>
    <cellStyle name="Note 4 15 3 4 6" xfId="15283"/>
    <cellStyle name="Note 4 15 3 4 6 2" xfId="32718"/>
    <cellStyle name="Note 4 15 3 4 6 3" xfId="47170"/>
    <cellStyle name="Note 4 15 3 4 7" xfId="18856"/>
    <cellStyle name="Note 4 15 3 4 8" xfId="20445"/>
    <cellStyle name="Note 4 15 3 5" xfId="4523"/>
    <cellStyle name="Note 4 15 3 5 2" xfId="14021"/>
    <cellStyle name="Note 4 15 3 5 2 2" xfId="31456"/>
    <cellStyle name="Note 4 15 3 5 2 3" xfId="45908"/>
    <cellStyle name="Note 4 15 3 5 3" xfId="16482"/>
    <cellStyle name="Note 4 15 3 5 3 2" xfId="33917"/>
    <cellStyle name="Note 4 15 3 5 3 3" xfId="48369"/>
    <cellStyle name="Note 4 15 3 5 4" xfId="21959"/>
    <cellStyle name="Note 4 15 3 5 5" xfId="36411"/>
    <cellStyle name="Note 4 15 3 6" xfId="6985"/>
    <cellStyle name="Note 4 15 3 6 2" xfId="24420"/>
    <cellStyle name="Note 4 15 3 6 3" xfId="38872"/>
    <cellStyle name="Note 4 15 3 7" xfId="9426"/>
    <cellStyle name="Note 4 15 3 7 2" xfId="26861"/>
    <cellStyle name="Note 4 15 3 7 3" xfId="41313"/>
    <cellStyle name="Note 4 15 3 8" xfId="11846"/>
    <cellStyle name="Note 4 15 3 8 2" xfId="29281"/>
    <cellStyle name="Note 4 15 3 8 3" xfId="43733"/>
    <cellStyle name="Note 4 15 3 9" xfId="18853"/>
    <cellStyle name="Note 4 15 4" xfId="2016"/>
    <cellStyle name="Note 4 15 4 2" xfId="2017"/>
    <cellStyle name="Note 4 15 4 2 2" xfId="4528"/>
    <cellStyle name="Note 4 15 4 2 2 2" xfId="14025"/>
    <cellStyle name="Note 4 15 4 2 2 2 2" xfId="31460"/>
    <cellStyle name="Note 4 15 4 2 2 2 3" xfId="45912"/>
    <cellStyle name="Note 4 15 4 2 2 3" xfId="16486"/>
    <cellStyle name="Note 4 15 4 2 2 3 2" xfId="33921"/>
    <cellStyle name="Note 4 15 4 2 2 3 3" xfId="48373"/>
    <cellStyle name="Note 4 15 4 2 2 4" xfId="21964"/>
    <cellStyle name="Note 4 15 4 2 2 5" xfId="36416"/>
    <cellStyle name="Note 4 15 4 2 3" xfId="6990"/>
    <cellStyle name="Note 4 15 4 2 3 2" xfId="24425"/>
    <cellStyle name="Note 4 15 4 2 3 3" xfId="38877"/>
    <cellStyle name="Note 4 15 4 2 4" xfId="9431"/>
    <cellStyle name="Note 4 15 4 2 4 2" xfId="26866"/>
    <cellStyle name="Note 4 15 4 2 4 3" xfId="41318"/>
    <cellStyle name="Note 4 15 4 2 5" xfId="11851"/>
    <cellStyle name="Note 4 15 4 2 5 2" xfId="29286"/>
    <cellStyle name="Note 4 15 4 2 5 3" xfId="43738"/>
    <cellStyle name="Note 4 15 4 2 6" xfId="18858"/>
    <cellStyle name="Note 4 15 4 3" xfId="2018"/>
    <cellStyle name="Note 4 15 4 3 2" xfId="4529"/>
    <cellStyle name="Note 4 15 4 3 2 2" xfId="14026"/>
    <cellStyle name="Note 4 15 4 3 2 2 2" xfId="31461"/>
    <cellStyle name="Note 4 15 4 3 2 2 3" xfId="45913"/>
    <cellStyle name="Note 4 15 4 3 2 3" xfId="16487"/>
    <cellStyle name="Note 4 15 4 3 2 3 2" xfId="33922"/>
    <cellStyle name="Note 4 15 4 3 2 3 3" xfId="48374"/>
    <cellStyle name="Note 4 15 4 3 2 4" xfId="21965"/>
    <cellStyle name="Note 4 15 4 3 2 5" xfId="36417"/>
    <cellStyle name="Note 4 15 4 3 3" xfId="6991"/>
    <cellStyle name="Note 4 15 4 3 3 2" xfId="24426"/>
    <cellStyle name="Note 4 15 4 3 3 3" xfId="38878"/>
    <cellStyle name="Note 4 15 4 3 4" xfId="9432"/>
    <cellStyle name="Note 4 15 4 3 4 2" xfId="26867"/>
    <cellStyle name="Note 4 15 4 3 4 3" xfId="41319"/>
    <cellStyle name="Note 4 15 4 3 5" xfId="11852"/>
    <cellStyle name="Note 4 15 4 3 5 2" xfId="29287"/>
    <cellStyle name="Note 4 15 4 3 5 3" xfId="43739"/>
    <cellStyle name="Note 4 15 4 3 6" xfId="18859"/>
    <cellStyle name="Note 4 15 4 4" xfId="2019"/>
    <cellStyle name="Note 4 15 4 4 2" xfId="4530"/>
    <cellStyle name="Note 4 15 4 4 2 2" xfId="21966"/>
    <cellStyle name="Note 4 15 4 4 2 3" xfId="36418"/>
    <cellStyle name="Note 4 15 4 4 3" xfId="6992"/>
    <cellStyle name="Note 4 15 4 4 3 2" xfId="24427"/>
    <cellStyle name="Note 4 15 4 4 3 3" xfId="38879"/>
    <cellStyle name="Note 4 15 4 4 4" xfId="9433"/>
    <cellStyle name="Note 4 15 4 4 4 2" xfId="26868"/>
    <cellStyle name="Note 4 15 4 4 4 3" xfId="41320"/>
    <cellStyle name="Note 4 15 4 4 5" xfId="11853"/>
    <cellStyle name="Note 4 15 4 4 5 2" xfId="29288"/>
    <cellStyle name="Note 4 15 4 4 5 3" xfId="43740"/>
    <cellStyle name="Note 4 15 4 4 6" xfId="15284"/>
    <cellStyle name="Note 4 15 4 4 6 2" xfId="32719"/>
    <cellStyle name="Note 4 15 4 4 6 3" xfId="47171"/>
    <cellStyle name="Note 4 15 4 4 7" xfId="18860"/>
    <cellStyle name="Note 4 15 4 4 8" xfId="20446"/>
    <cellStyle name="Note 4 15 4 5" xfId="4527"/>
    <cellStyle name="Note 4 15 4 5 2" xfId="14024"/>
    <cellStyle name="Note 4 15 4 5 2 2" xfId="31459"/>
    <cellStyle name="Note 4 15 4 5 2 3" xfId="45911"/>
    <cellStyle name="Note 4 15 4 5 3" xfId="16485"/>
    <cellStyle name="Note 4 15 4 5 3 2" xfId="33920"/>
    <cellStyle name="Note 4 15 4 5 3 3" xfId="48372"/>
    <cellStyle name="Note 4 15 4 5 4" xfId="21963"/>
    <cellStyle name="Note 4 15 4 5 5" xfId="36415"/>
    <cellStyle name="Note 4 15 4 6" xfId="6989"/>
    <cellStyle name="Note 4 15 4 6 2" xfId="24424"/>
    <cellStyle name="Note 4 15 4 6 3" xfId="38876"/>
    <cellStyle name="Note 4 15 4 7" xfId="9430"/>
    <cellStyle name="Note 4 15 4 7 2" xfId="26865"/>
    <cellStyle name="Note 4 15 4 7 3" xfId="41317"/>
    <cellStyle name="Note 4 15 4 8" xfId="11850"/>
    <cellStyle name="Note 4 15 4 8 2" xfId="29285"/>
    <cellStyle name="Note 4 15 4 8 3" xfId="43737"/>
    <cellStyle name="Note 4 15 4 9" xfId="18857"/>
    <cellStyle name="Note 4 15 5" xfId="2020"/>
    <cellStyle name="Note 4 15 5 2" xfId="2021"/>
    <cellStyle name="Note 4 15 5 2 2" xfId="4532"/>
    <cellStyle name="Note 4 15 5 2 2 2" xfId="14028"/>
    <cellStyle name="Note 4 15 5 2 2 2 2" xfId="31463"/>
    <cellStyle name="Note 4 15 5 2 2 2 3" xfId="45915"/>
    <cellStyle name="Note 4 15 5 2 2 3" xfId="16489"/>
    <cellStyle name="Note 4 15 5 2 2 3 2" xfId="33924"/>
    <cellStyle name="Note 4 15 5 2 2 3 3" xfId="48376"/>
    <cellStyle name="Note 4 15 5 2 2 4" xfId="21968"/>
    <cellStyle name="Note 4 15 5 2 2 5" xfId="36420"/>
    <cellStyle name="Note 4 15 5 2 3" xfId="6994"/>
    <cellStyle name="Note 4 15 5 2 3 2" xfId="24429"/>
    <cellStyle name="Note 4 15 5 2 3 3" xfId="38881"/>
    <cellStyle name="Note 4 15 5 2 4" xfId="9435"/>
    <cellStyle name="Note 4 15 5 2 4 2" xfId="26870"/>
    <cellStyle name="Note 4 15 5 2 4 3" xfId="41322"/>
    <cellStyle name="Note 4 15 5 2 5" xfId="11855"/>
    <cellStyle name="Note 4 15 5 2 5 2" xfId="29290"/>
    <cellStyle name="Note 4 15 5 2 5 3" xfId="43742"/>
    <cellStyle name="Note 4 15 5 2 6" xfId="18862"/>
    <cellStyle name="Note 4 15 5 3" xfId="2022"/>
    <cellStyle name="Note 4 15 5 3 2" xfId="4533"/>
    <cellStyle name="Note 4 15 5 3 2 2" xfId="14029"/>
    <cellStyle name="Note 4 15 5 3 2 2 2" xfId="31464"/>
    <cellStyle name="Note 4 15 5 3 2 2 3" xfId="45916"/>
    <cellStyle name="Note 4 15 5 3 2 3" xfId="16490"/>
    <cellStyle name="Note 4 15 5 3 2 3 2" xfId="33925"/>
    <cellStyle name="Note 4 15 5 3 2 3 3" xfId="48377"/>
    <cellStyle name="Note 4 15 5 3 2 4" xfId="21969"/>
    <cellStyle name="Note 4 15 5 3 2 5" xfId="36421"/>
    <cellStyle name="Note 4 15 5 3 3" xfId="6995"/>
    <cellStyle name="Note 4 15 5 3 3 2" xfId="24430"/>
    <cellStyle name="Note 4 15 5 3 3 3" xfId="38882"/>
    <cellStyle name="Note 4 15 5 3 4" xfId="9436"/>
    <cellStyle name="Note 4 15 5 3 4 2" xfId="26871"/>
    <cellStyle name="Note 4 15 5 3 4 3" xfId="41323"/>
    <cellStyle name="Note 4 15 5 3 5" xfId="11856"/>
    <cellStyle name="Note 4 15 5 3 5 2" xfId="29291"/>
    <cellStyle name="Note 4 15 5 3 5 3" xfId="43743"/>
    <cellStyle name="Note 4 15 5 3 6" xfId="18863"/>
    <cellStyle name="Note 4 15 5 4" xfId="2023"/>
    <cellStyle name="Note 4 15 5 4 2" xfId="4534"/>
    <cellStyle name="Note 4 15 5 4 2 2" xfId="21970"/>
    <cellStyle name="Note 4 15 5 4 2 3" xfId="36422"/>
    <cellStyle name="Note 4 15 5 4 3" xfId="6996"/>
    <cellStyle name="Note 4 15 5 4 3 2" xfId="24431"/>
    <cellStyle name="Note 4 15 5 4 3 3" xfId="38883"/>
    <cellStyle name="Note 4 15 5 4 4" xfId="9437"/>
    <cellStyle name="Note 4 15 5 4 4 2" xfId="26872"/>
    <cellStyle name="Note 4 15 5 4 4 3" xfId="41324"/>
    <cellStyle name="Note 4 15 5 4 5" xfId="11857"/>
    <cellStyle name="Note 4 15 5 4 5 2" xfId="29292"/>
    <cellStyle name="Note 4 15 5 4 5 3" xfId="43744"/>
    <cellStyle name="Note 4 15 5 4 6" xfId="15285"/>
    <cellStyle name="Note 4 15 5 4 6 2" xfId="32720"/>
    <cellStyle name="Note 4 15 5 4 6 3" xfId="47172"/>
    <cellStyle name="Note 4 15 5 4 7" xfId="18864"/>
    <cellStyle name="Note 4 15 5 4 8" xfId="20447"/>
    <cellStyle name="Note 4 15 5 5" xfId="4531"/>
    <cellStyle name="Note 4 15 5 5 2" xfId="14027"/>
    <cellStyle name="Note 4 15 5 5 2 2" xfId="31462"/>
    <cellStyle name="Note 4 15 5 5 2 3" xfId="45914"/>
    <cellStyle name="Note 4 15 5 5 3" xfId="16488"/>
    <cellStyle name="Note 4 15 5 5 3 2" xfId="33923"/>
    <cellStyle name="Note 4 15 5 5 3 3" xfId="48375"/>
    <cellStyle name="Note 4 15 5 5 4" xfId="21967"/>
    <cellStyle name="Note 4 15 5 5 5" xfId="36419"/>
    <cellStyle name="Note 4 15 5 6" xfId="6993"/>
    <cellStyle name="Note 4 15 5 6 2" xfId="24428"/>
    <cellStyle name="Note 4 15 5 6 3" xfId="38880"/>
    <cellStyle name="Note 4 15 5 7" xfId="9434"/>
    <cellStyle name="Note 4 15 5 7 2" xfId="26869"/>
    <cellStyle name="Note 4 15 5 7 3" xfId="41321"/>
    <cellStyle name="Note 4 15 5 8" xfId="11854"/>
    <cellStyle name="Note 4 15 5 8 2" xfId="29289"/>
    <cellStyle name="Note 4 15 5 8 3" xfId="43741"/>
    <cellStyle name="Note 4 15 5 9" xfId="18861"/>
    <cellStyle name="Note 4 15 6" xfId="2024"/>
    <cellStyle name="Note 4 15 6 2" xfId="4535"/>
    <cellStyle name="Note 4 15 6 2 2" xfId="14030"/>
    <cellStyle name="Note 4 15 6 2 2 2" xfId="31465"/>
    <cellStyle name="Note 4 15 6 2 2 3" xfId="45917"/>
    <cellStyle name="Note 4 15 6 2 3" xfId="16491"/>
    <cellStyle name="Note 4 15 6 2 3 2" xfId="33926"/>
    <cellStyle name="Note 4 15 6 2 3 3" xfId="48378"/>
    <cellStyle name="Note 4 15 6 2 4" xfId="21971"/>
    <cellStyle name="Note 4 15 6 2 5" xfId="36423"/>
    <cellStyle name="Note 4 15 6 3" xfId="6997"/>
    <cellStyle name="Note 4 15 6 3 2" xfId="24432"/>
    <cellStyle name="Note 4 15 6 3 3" xfId="38884"/>
    <cellStyle name="Note 4 15 6 4" xfId="9438"/>
    <cellStyle name="Note 4 15 6 4 2" xfId="26873"/>
    <cellStyle name="Note 4 15 6 4 3" xfId="41325"/>
    <cellStyle name="Note 4 15 6 5" xfId="11858"/>
    <cellStyle name="Note 4 15 6 5 2" xfId="29293"/>
    <cellStyle name="Note 4 15 6 5 3" xfId="43745"/>
    <cellStyle name="Note 4 15 6 6" xfId="18865"/>
    <cellStyle name="Note 4 15 7" xfId="2025"/>
    <cellStyle name="Note 4 15 7 2" xfId="4536"/>
    <cellStyle name="Note 4 15 7 2 2" xfId="14031"/>
    <cellStyle name="Note 4 15 7 2 2 2" xfId="31466"/>
    <cellStyle name="Note 4 15 7 2 2 3" xfId="45918"/>
    <cellStyle name="Note 4 15 7 2 3" xfId="16492"/>
    <cellStyle name="Note 4 15 7 2 3 2" xfId="33927"/>
    <cellStyle name="Note 4 15 7 2 3 3" xfId="48379"/>
    <cellStyle name="Note 4 15 7 2 4" xfId="21972"/>
    <cellStyle name="Note 4 15 7 2 5" xfId="36424"/>
    <cellStyle name="Note 4 15 7 3" xfId="6998"/>
    <cellStyle name="Note 4 15 7 3 2" xfId="24433"/>
    <cellStyle name="Note 4 15 7 3 3" xfId="38885"/>
    <cellStyle name="Note 4 15 7 4" xfId="9439"/>
    <cellStyle name="Note 4 15 7 4 2" xfId="26874"/>
    <cellStyle name="Note 4 15 7 4 3" xfId="41326"/>
    <cellStyle name="Note 4 15 7 5" xfId="11859"/>
    <cellStyle name="Note 4 15 7 5 2" xfId="29294"/>
    <cellStyle name="Note 4 15 7 5 3" xfId="43746"/>
    <cellStyle name="Note 4 15 7 6" xfId="18866"/>
    <cellStyle name="Note 4 15 8" xfId="2026"/>
    <cellStyle name="Note 4 15 8 2" xfId="4537"/>
    <cellStyle name="Note 4 15 8 2 2" xfId="21973"/>
    <cellStyle name="Note 4 15 8 2 3" xfId="36425"/>
    <cellStyle name="Note 4 15 8 3" xfId="6999"/>
    <cellStyle name="Note 4 15 8 3 2" xfId="24434"/>
    <cellStyle name="Note 4 15 8 3 3" xfId="38886"/>
    <cellStyle name="Note 4 15 8 4" xfId="9440"/>
    <cellStyle name="Note 4 15 8 4 2" xfId="26875"/>
    <cellStyle name="Note 4 15 8 4 3" xfId="41327"/>
    <cellStyle name="Note 4 15 8 5" xfId="11860"/>
    <cellStyle name="Note 4 15 8 5 2" xfId="29295"/>
    <cellStyle name="Note 4 15 8 5 3" xfId="43747"/>
    <cellStyle name="Note 4 15 8 6" xfId="15286"/>
    <cellStyle name="Note 4 15 8 6 2" xfId="32721"/>
    <cellStyle name="Note 4 15 8 6 3" xfId="47173"/>
    <cellStyle name="Note 4 15 8 7" xfId="18867"/>
    <cellStyle name="Note 4 15 8 8" xfId="20448"/>
    <cellStyle name="Note 4 15 9" xfId="4518"/>
    <cellStyle name="Note 4 15 9 2" xfId="14017"/>
    <cellStyle name="Note 4 15 9 2 2" xfId="31452"/>
    <cellStyle name="Note 4 15 9 2 3" xfId="45904"/>
    <cellStyle name="Note 4 15 9 3" xfId="16478"/>
    <cellStyle name="Note 4 15 9 3 2" xfId="33913"/>
    <cellStyle name="Note 4 15 9 3 3" xfId="48365"/>
    <cellStyle name="Note 4 15 9 4" xfId="21954"/>
    <cellStyle name="Note 4 15 9 5" xfId="36406"/>
    <cellStyle name="Note 4 16" xfId="2027"/>
    <cellStyle name="Note 4 16 10" xfId="7000"/>
    <cellStyle name="Note 4 16 10 2" xfId="24435"/>
    <cellStyle name="Note 4 16 10 3" xfId="38887"/>
    <cellStyle name="Note 4 16 11" xfId="9441"/>
    <cellStyle name="Note 4 16 11 2" xfId="26876"/>
    <cellStyle name="Note 4 16 11 3" xfId="41328"/>
    <cellStyle name="Note 4 16 12" xfId="11861"/>
    <cellStyle name="Note 4 16 12 2" xfId="29296"/>
    <cellStyle name="Note 4 16 12 3" xfId="43748"/>
    <cellStyle name="Note 4 16 13" xfId="18868"/>
    <cellStyle name="Note 4 16 2" xfId="2028"/>
    <cellStyle name="Note 4 16 2 2" xfId="2029"/>
    <cellStyle name="Note 4 16 2 2 2" xfId="4540"/>
    <cellStyle name="Note 4 16 2 2 2 2" xfId="14034"/>
    <cellStyle name="Note 4 16 2 2 2 2 2" xfId="31469"/>
    <cellStyle name="Note 4 16 2 2 2 2 3" xfId="45921"/>
    <cellStyle name="Note 4 16 2 2 2 3" xfId="16495"/>
    <cellStyle name="Note 4 16 2 2 2 3 2" xfId="33930"/>
    <cellStyle name="Note 4 16 2 2 2 3 3" xfId="48382"/>
    <cellStyle name="Note 4 16 2 2 2 4" xfId="21976"/>
    <cellStyle name="Note 4 16 2 2 2 5" xfId="36428"/>
    <cellStyle name="Note 4 16 2 2 3" xfId="7002"/>
    <cellStyle name="Note 4 16 2 2 3 2" xfId="24437"/>
    <cellStyle name="Note 4 16 2 2 3 3" xfId="38889"/>
    <cellStyle name="Note 4 16 2 2 4" xfId="9443"/>
    <cellStyle name="Note 4 16 2 2 4 2" xfId="26878"/>
    <cellStyle name="Note 4 16 2 2 4 3" xfId="41330"/>
    <cellStyle name="Note 4 16 2 2 5" xfId="11863"/>
    <cellStyle name="Note 4 16 2 2 5 2" xfId="29298"/>
    <cellStyle name="Note 4 16 2 2 5 3" xfId="43750"/>
    <cellStyle name="Note 4 16 2 2 6" xfId="18870"/>
    <cellStyle name="Note 4 16 2 3" xfId="2030"/>
    <cellStyle name="Note 4 16 2 3 2" xfId="4541"/>
    <cellStyle name="Note 4 16 2 3 2 2" xfId="14035"/>
    <cellStyle name="Note 4 16 2 3 2 2 2" xfId="31470"/>
    <cellStyle name="Note 4 16 2 3 2 2 3" xfId="45922"/>
    <cellStyle name="Note 4 16 2 3 2 3" xfId="16496"/>
    <cellStyle name="Note 4 16 2 3 2 3 2" xfId="33931"/>
    <cellStyle name="Note 4 16 2 3 2 3 3" xfId="48383"/>
    <cellStyle name="Note 4 16 2 3 2 4" xfId="21977"/>
    <cellStyle name="Note 4 16 2 3 2 5" xfId="36429"/>
    <cellStyle name="Note 4 16 2 3 3" xfId="7003"/>
    <cellStyle name="Note 4 16 2 3 3 2" xfId="24438"/>
    <cellStyle name="Note 4 16 2 3 3 3" xfId="38890"/>
    <cellStyle name="Note 4 16 2 3 4" xfId="9444"/>
    <cellStyle name="Note 4 16 2 3 4 2" xfId="26879"/>
    <cellStyle name="Note 4 16 2 3 4 3" xfId="41331"/>
    <cellStyle name="Note 4 16 2 3 5" xfId="11864"/>
    <cellStyle name="Note 4 16 2 3 5 2" xfId="29299"/>
    <cellStyle name="Note 4 16 2 3 5 3" xfId="43751"/>
    <cellStyle name="Note 4 16 2 3 6" xfId="18871"/>
    <cellStyle name="Note 4 16 2 4" xfId="2031"/>
    <cellStyle name="Note 4 16 2 4 2" xfId="4542"/>
    <cellStyle name="Note 4 16 2 4 2 2" xfId="21978"/>
    <cellStyle name="Note 4 16 2 4 2 3" xfId="36430"/>
    <cellStyle name="Note 4 16 2 4 3" xfId="7004"/>
    <cellStyle name="Note 4 16 2 4 3 2" xfId="24439"/>
    <cellStyle name="Note 4 16 2 4 3 3" xfId="38891"/>
    <cellStyle name="Note 4 16 2 4 4" xfId="9445"/>
    <cellStyle name="Note 4 16 2 4 4 2" xfId="26880"/>
    <cellStyle name="Note 4 16 2 4 4 3" xfId="41332"/>
    <cellStyle name="Note 4 16 2 4 5" xfId="11865"/>
    <cellStyle name="Note 4 16 2 4 5 2" xfId="29300"/>
    <cellStyle name="Note 4 16 2 4 5 3" xfId="43752"/>
    <cellStyle name="Note 4 16 2 4 6" xfId="15287"/>
    <cellStyle name="Note 4 16 2 4 6 2" xfId="32722"/>
    <cellStyle name="Note 4 16 2 4 6 3" xfId="47174"/>
    <cellStyle name="Note 4 16 2 4 7" xfId="18872"/>
    <cellStyle name="Note 4 16 2 4 8" xfId="20449"/>
    <cellStyle name="Note 4 16 2 5" xfId="4539"/>
    <cellStyle name="Note 4 16 2 5 2" xfId="14033"/>
    <cellStyle name="Note 4 16 2 5 2 2" xfId="31468"/>
    <cellStyle name="Note 4 16 2 5 2 3" xfId="45920"/>
    <cellStyle name="Note 4 16 2 5 3" xfId="16494"/>
    <cellStyle name="Note 4 16 2 5 3 2" xfId="33929"/>
    <cellStyle name="Note 4 16 2 5 3 3" xfId="48381"/>
    <cellStyle name="Note 4 16 2 5 4" xfId="21975"/>
    <cellStyle name="Note 4 16 2 5 5" xfId="36427"/>
    <cellStyle name="Note 4 16 2 6" xfId="7001"/>
    <cellStyle name="Note 4 16 2 6 2" xfId="24436"/>
    <cellStyle name="Note 4 16 2 6 3" xfId="38888"/>
    <cellStyle name="Note 4 16 2 7" xfId="9442"/>
    <cellStyle name="Note 4 16 2 7 2" xfId="26877"/>
    <cellStyle name="Note 4 16 2 7 3" xfId="41329"/>
    <cellStyle name="Note 4 16 2 8" xfId="11862"/>
    <cellStyle name="Note 4 16 2 8 2" xfId="29297"/>
    <cellStyle name="Note 4 16 2 8 3" xfId="43749"/>
    <cellStyle name="Note 4 16 2 9" xfId="18869"/>
    <cellStyle name="Note 4 16 3" xfId="2032"/>
    <cellStyle name="Note 4 16 3 2" xfId="2033"/>
    <cellStyle name="Note 4 16 3 2 2" xfId="4544"/>
    <cellStyle name="Note 4 16 3 2 2 2" xfId="14037"/>
    <cellStyle name="Note 4 16 3 2 2 2 2" xfId="31472"/>
    <cellStyle name="Note 4 16 3 2 2 2 3" xfId="45924"/>
    <cellStyle name="Note 4 16 3 2 2 3" xfId="16498"/>
    <cellStyle name="Note 4 16 3 2 2 3 2" xfId="33933"/>
    <cellStyle name="Note 4 16 3 2 2 3 3" xfId="48385"/>
    <cellStyle name="Note 4 16 3 2 2 4" xfId="21980"/>
    <cellStyle name="Note 4 16 3 2 2 5" xfId="36432"/>
    <cellStyle name="Note 4 16 3 2 3" xfId="7006"/>
    <cellStyle name="Note 4 16 3 2 3 2" xfId="24441"/>
    <cellStyle name="Note 4 16 3 2 3 3" xfId="38893"/>
    <cellStyle name="Note 4 16 3 2 4" xfId="9447"/>
    <cellStyle name="Note 4 16 3 2 4 2" xfId="26882"/>
    <cellStyle name="Note 4 16 3 2 4 3" xfId="41334"/>
    <cellStyle name="Note 4 16 3 2 5" xfId="11867"/>
    <cellStyle name="Note 4 16 3 2 5 2" xfId="29302"/>
    <cellStyle name="Note 4 16 3 2 5 3" xfId="43754"/>
    <cellStyle name="Note 4 16 3 2 6" xfId="18874"/>
    <cellStyle name="Note 4 16 3 3" xfId="2034"/>
    <cellStyle name="Note 4 16 3 3 2" xfId="4545"/>
    <cellStyle name="Note 4 16 3 3 2 2" xfId="14038"/>
    <cellStyle name="Note 4 16 3 3 2 2 2" xfId="31473"/>
    <cellStyle name="Note 4 16 3 3 2 2 3" xfId="45925"/>
    <cellStyle name="Note 4 16 3 3 2 3" xfId="16499"/>
    <cellStyle name="Note 4 16 3 3 2 3 2" xfId="33934"/>
    <cellStyle name="Note 4 16 3 3 2 3 3" xfId="48386"/>
    <cellStyle name="Note 4 16 3 3 2 4" xfId="21981"/>
    <cellStyle name="Note 4 16 3 3 2 5" xfId="36433"/>
    <cellStyle name="Note 4 16 3 3 3" xfId="7007"/>
    <cellStyle name="Note 4 16 3 3 3 2" xfId="24442"/>
    <cellStyle name="Note 4 16 3 3 3 3" xfId="38894"/>
    <cellStyle name="Note 4 16 3 3 4" xfId="9448"/>
    <cellStyle name="Note 4 16 3 3 4 2" xfId="26883"/>
    <cellStyle name="Note 4 16 3 3 4 3" xfId="41335"/>
    <cellStyle name="Note 4 16 3 3 5" xfId="11868"/>
    <cellStyle name="Note 4 16 3 3 5 2" xfId="29303"/>
    <cellStyle name="Note 4 16 3 3 5 3" xfId="43755"/>
    <cellStyle name="Note 4 16 3 3 6" xfId="18875"/>
    <cellStyle name="Note 4 16 3 4" xfId="2035"/>
    <cellStyle name="Note 4 16 3 4 2" xfId="4546"/>
    <cellStyle name="Note 4 16 3 4 2 2" xfId="21982"/>
    <cellStyle name="Note 4 16 3 4 2 3" xfId="36434"/>
    <cellStyle name="Note 4 16 3 4 3" xfId="7008"/>
    <cellStyle name="Note 4 16 3 4 3 2" xfId="24443"/>
    <cellStyle name="Note 4 16 3 4 3 3" xfId="38895"/>
    <cellStyle name="Note 4 16 3 4 4" xfId="9449"/>
    <cellStyle name="Note 4 16 3 4 4 2" xfId="26884"/>
    <cellStyle name="Note 4 16 3 4 4 3" xfId="41336"/>
    <cellStyle name="Note 4 16 3 4 5" xfId="11869"/>
    <cellStyle name="Note 4 16 3 4 5 2" xfId="29304"/>
    <cellStyle name="Note 4 16 3 4 5 3" xfId="43756"/>
    <cellStyle name="Note 4 16 3 4 6" xfId="15288"/>
    <cellStyle name="Note 4 16 3 4 6 2" xfId="32723"/>
    <cellStyle name="Note 4 16 3 4 6 3" xfId="47175"/>
    <cellStyle name="Note 4 16 3 4 7" xfId="18876"/>
    <cellStyle name="Note 4 16 3 4 8" xfId="20450"/>
    <cellStyle name="Note 4 16 3 5" xfId="4543"/>
    <cellStyle name="Note 4 16 3 5 2" xfId="14036"/>
    <cellStyle name="Note 4 16 3 5 2 2" xfId="31471"/>
    <cellStyle name="Note 4 16 3 5 2 3" xfId="45923"/>
    <cellStyle name="Note 4 16 3 5 3" xfId="16497"/>
    <cellStyle name="Note 4 16 3 5 3 2" xfId="33932"/>
    <cellStyle name="Note 4 16 3 5 3 3" xfId="48384"/>
    <cellStyle name="Note 4 16 3 5 4" xfId="21979"/>
    <cellStyle name="Note 4 16 3 5 5" xfId="36431"/>
    <cellStyle name="Note 4 16 3 6" xfId="7005"/>
    <cellStyle name="Note 4 16 3 6 2" xfId="24440"/>
    <cellStyle name="Note 4 16 3 6 3" xfId="38892"/>
    <cellStyle name="Note 4 16 3 7" xfId="9446"/>
    <cellStyle name="Note 4 16 3 7 2" xfId="26881"/>
    <cellStyle name="Note 4 16 3 7 3" xfId="41333"/>
    <cellStyle name="Note 4 16 3 8" xfId="11866"/>
    <cellStyle name="Note 4 16 3 8 2" xfId="29301"/>
    <cellStyle name="Note 4 16 3 8 3" xfId="43753"/>
    <cellStyle name="Note 4 16 3 9" xfId="18873"/>
    <cellStyle name="Note 4 16 4" xfId="2036"/>
    <cellStyle name="Note 4 16 4 2" xfId="2037"/>
    <cellStyle name="Note 4 16 4 2 2" xfId="4548"/>
    <cellStyle name="Note 4 16 4 2 2 2" xfId="14040"/>
    <cellStyle name="Note 4 16 4 2 2 2 2" xfId="31475"/>
    <cellStyle name="Note 4 16 4 2 2 2 3" xfId="45927"/>
    <cellStyle name="Note 4 16 4 2 2 3" xfId="16501"/>
    <cellStyle name="Note 4 16 4 2 2 3 2" xfId="33936"/>
    <cellStyle name="Note 4 16 4 2 2 3 3" xfId="48388"/>
    <cellStyle name="Note 4 16 4 2 2 4" xfId="21984"/>
    <cellStyle name="Note 4 16 4 2 2 5" xfId="36436"/>
    <cellStyle name="Note 4 16 4 2 3" xfId="7010"/>
    <cellStyle name="Note 4 16 4 2 3 2" xfId="24445"/>
    <cellStyle name="Note 4 16 4 2 3 3" xfId="38897"/>
    <cellStyle name="Note 4 16 4 2 4" xfId="9451"/>
    <cellStyle name="Note 4 16 4 2 4 2" xfId="26886"/>
    <cellStyle name="Note 4 16 4 2 4 3" xfId="41338"/>
    <cellStyle name="Note 4 16 4 2 5" xfId="11871"/>
    <cellStyle name="Note 4 16 4 2 5 2" xfId="29306"/>
    <cellStyle name="Note 4 16 4 2 5 3" xfId="43758"/>
    <cellStyle name="Note 4 16 4 2 6" xfId="18878"/>
    <cellStyle name="Note 4 16 4 3" xfId="2038"/>
    <cellStyle name="Note 4 16 4 3 2" xfId="4549"/>
    <cellStyle name="Note 4 16 4 3 2 2" xfId="14041"/>
    <cellStyle name="Note 4 16 4 3 2 2 2" xfId="31476"/>
    <cellStyle name="Note 4 16 4 3 2 2 3" xfId="45928"/>
    <cellStyle name="Note 4 16 4 3 2 3" xfId="16502"/>
    <cellStyle name="Note 4 16 4 3 2 3 2" xfId="33937"/>
    <cellStyle name="Note 4 16 4 3 2 3 3" xfId="48389"/>
    <cellStyle name="Note 4 16 4 3 2 4" xfId="21985"/>
    <cellStyle name="Note 4 16 4 3 2 5" xfId="36437"/>
    <cellStyle name="Note 4 16 4 3 3" xfId="7011"/>
    <cellStyle name="Note 4 16 4 3 3 2" xfId="24446"/>
    <cellStyle name="Note 4 16 4 3 3 3" xfId="38898"/>
    <cellStyle name="Note 4 16 4 3 4" xfId="9452"/>
    <cellStyle name="Note 4 16 4 3 4 2" xfId="26887"/>
    <cellStyle name="Note 4 16 4 3 4 3" xfId="41339"/>
    <cellStyle name="Note 4 16 4 3 5" xfId="11872"/>
    <cellStyle name="Note 4 16 4 3 5 2" xfId="29307"/>
    <cellStyle name="Note 4 16 4 3 5 3" xfId="43759"/>
    <cellStyle name="Note 4 16 4 3 6" xfId="18879"/>
    <cellStyle name="Note 4 16 4 4" xfId="2039"/>
    <cellStyle name="Note 4 16 4 4 2" xfId="4550"/>
    <cellStyle name="Note 4 16 4 4 2 2" xfId="21986"/>
    <cellStyle name="Note 4 16 4 4 2 3" xfId="36438"/>
    <cellStyle name="Note 4 16 4 4 3" xfId="7012"/>
    <cellStyle name="Note 4 16 4 4 3 2" xfId="24447"/>
    <cellStyle name="Note 4 16 4 4 3 3" xfId="38899"/>
    <cellStyle name="Note 4 16 4 4 4" xfId="9453"/>
    <cellStyle name="Note 4 16 4 4 4 2" xfId="26888"/>
    <cellStyle name="Note 4 16 4 4 4 3" xfId="41340"/>
    <cellStyle name="Note 4 16 4 4 5" xfId="11873"/>
    <cellStyle name="Note 4 16 4 4 5 2" xfId="29308"/>
    <cellStyle name="Note 4 16 4 4 5 3" xfId="43760"/>
    <cellStyle name="Note 4 16 4 4 6" xfId="15289"/>
    <cellStyle name="Note 4 16 4 4 6 2" xfId="32724"/>
    <cellStyle name="Note 4 16 4 4 6 3" xfId="47176"/>
    <cellStyle name="Note 4 16 4 4 7" xfId="18880"/>
    <cellStyle name="Note 4 16 4 4 8" xfId="20451"/>
    <cellStyle name="Note 4 16 4 5" xfId="4547"/>
    <cellStyle name="Note 4 16 4 5 2" xfId="14039"/>
    <cellStyle name="Note 4 16 4 5 2 2" xfId="31474"/>
    <cellStyle name="Note 4 16 4 5 2 3" xfId="45926"/>
    <cellStyle name="Note 4 16 4 5 3" xfId="16500"/>
    <cellStyle name="Note 4 16 4 5 3 2" xfId="33935"/>
    <cellStyle name="Note 4 16 4 5 3 3" xfId="48387"/>
    <cellStyle name="Note 4 16 4 5 4" xfId="21983"/>
    <cellStyle name="Note 4 16 4 5 5" xfId="36435"/>
    <cellStyle name="Note 4 16 4 6" xfId="7009"/>
    <cellStyle name="Note 4 16 4 6 2" xfId="24444"/>
    <cellStyle name="Note 4 16 4 6 3" xfId="38896"/>
    <cellStyle name="Note 4 16 4 7" xfId="9450"/>
    <cellStyle name="Note 4 16 4 7 2" xfId="26885"/>
    <cellStyle name="Note 4 16 4 7 3" xfId="41337"/>
    <cellStyle name="Note 4 16 4 8" xfId="11870"/>
    <cellStyle name="Note 4 16 4 8 2" xfId="29305"/>
    <cellStyle name="Note 4 16 4 8 3" xfId="43757"/>
    <cellStyle name="Note 4 16 4 9" xfId="18877"/>
    <cellStyle name="Note 4 16 5" xfId="2040"/>
    <cellStyle name="Note 4 16 5 2" xfId="2041"/>
    <cellStyle name="Note 4 16 5 2 2" xfId="4552"/>
    <cellStyle name="Note 4 16 5 2 2 2" xfId="14043"/>
    <cellStyle name="Note 4 16 5 2 2 2 2" xfId="31478"/>
    <cellStyle name="Note 4 16 5 2 2 2 3" xfId="45930"/>
    <cellStyle name="Note 4 16 5 2 2 3" xfId="16504"/>
    <cellStyle name="Note 4 16 5 2 2 3 2" xfId="33939"/>
    <cellStyle name="Note 4 16 5 2 2 3 3" xfId="48391"/>
    <cellStyle name="Note 4 16 5 2 2 4" xfId="21988"/>
    <cellStyle name="Note 4 16 5 2 2 5" xfId="36440"/>
    <cellStyle name="Note 4 16 5 2 3" xfId="7014"/>
    <cellStyle name="Note 4 16 5 2 3 2" xfId="24449"/>
    <cellStyle name="Note 4 16 5 2 3 3" xfId="38901"/>
    <cellStyle name="Note 4 16 5 2 4" xfId="9455"/>
    <cellStyle name="Note 4 16 5 2 4 2" xfId="26890"/>
    <cellStyle name="Note 4 16 5 2 4 3" xfId="41342"/>
    <cellStyle name="Note 4 16 5 2 5" xfId="11875"/>
    <cellStyle name="Note 4 16 5 2 5 2" xfId="29310"/>
    <cellStyle name="Note 4 16 5 2 5 3" xfId="43762"/>
    <cellStyle name="Note 4 16 5 2 6" xfId="18882"/>
    <cellStyle name="Note 4 16 5 3" xfId="2042"/>
    <cellStyle name="Note 4 16 5 3 2" xfId="4553"/>
    <cellStyle name="Note 4 16 5 3 2 2" xfId="14044"/>
    <cellStyle name="Note 4 16 5 3 2 2 2" xfId="31479"/>
    <cellStyle name="Note 4 16 5 3 2 2 3" xfId="45931"/>
    <cellStyle name="Note 4 16 5 3 2 3" xfId="16505"/>
    <cellStyle name="Note 4 16 5 3 2 3 2" xfId="33940"/>
    <cellStyle name="Note 4 16 5 3 2 3 3" xfId="48392"/>
    <cellStyle name="Note 4 16 5 3 2 4" xfId="21989"/>
    <cellStyle name="Note 4 16 5 3 2 5" xfId="36441"/>
    <cellStyle name="Note 4 16 5 3 3" xfId="7015"/>
    <cellStyle name="Note 4 16 5 3 3 2" xfId="24450"/>
    <cellStyle name="Note 4 16 5 3 3 3" xfId="38902"/>
    <cellStyle name="Note 4 16 5 3 4" xfId="9456"/>
    <cellStyle name="Note 4 16 5 3 4 2" xfId="26891"/>
    <cellStyle name="Note 4 16 5 3 4 3" xfId="41343"/>
    <cellStyle name="Note 4 16 5 3 5" xfId="11876"/>
    <cellStyle name="Note 4 16 5 3 5 2" xfId="29311"/>
    <cellStyle name="Note 4 16 5 3 5 3" xfId="43763"/>
    <cellStyle name="Note 4 16 5 3 6" xfId="18883"/>
    <cellStyle name="Note 4 16 5 4" xfId="2043"/>
    <cellStyle name="Note 4 16 5 4 2" xfId="4554"/>
    <cellStyle name="Note 4 16 5 4 2 2" xfId="21990"/>
    <cellStyle name="Note 4 16 5 4 2 3" xfId="36442"/>
    <cellStyle name="Note 4 16 5 4 3" xfId="7016"/>
    <cellStyle name="Note 4 16 5 4 3 2" xfId="24451"/>
    <cellStyle name="Note 4 16 5 4 3 3" xfId="38903"/>
    <cellStyle name="Note 4 16 5 4 4" xfId="9457"/>
    <cellStyle name="Note 4 16 5 4 4 2" xfId="26892"/>
    <cellStyle name="Note 4 16 5 4 4 3" xfId="41344"/>
    <cellStyle name="Note 4 16 5 4 5" xfId="11877"/>
    <cellStyle name="Note 4 16 5 4 5 2" xfId="29312"/>
    <cellStyle name="Note 4 16 5 4 5 3" xfId="43764"/>
    <cellStyle name="Note 4 16 5 4 6" xfId="15290"/>
    <cellStyle name="Note 4 16 5 4 6 2" xfId="32725"/>
    <cellStyle name="Note 4 16 5 4 6 3" xfId="47177"/>
    <cellStyle name="Note 4 16 5 4 7" xfId="18884"/>
    <cellStyle name="Note 4 16 5 4 8" xfId="20452"/>
    <cellStyle name="Note 4 16 5 5" xfId="4551"/>
    <cellStyle name="Note 4 16 5 5 2" xfId="14042"/>
    <cellStyle name="Note 4 16 5 5 2 2" xfId="31477"/>
    <cellStyle name="Note 4 16 5 5 2 3" xfId="45929"/>
    <cellStyle name="Note 4 16 5 5 3" xfId="16503"/>
    <cellStyle name="Note 4 16 5 5 3 2" xfId="33938"/>
    <cellStyle name="Note 4 16 5 5 3 3" xfId="48390"/>
    <cellStyle name="Note 4 16 5 5 4" xfId="21987"/>
    <cellStyle name="Note 4 16 5 5 5" xfId="36439"/>
    <cellStyle name="Note 4 16 5 6" xfId="7013"/>
    <cellStyle name="Note 4 16 5 6 2" xfId="24448"/>
    <cellStyle name="Note 4 16 5 6 3" xfId="38900"/>
    <cellStyle name="Note 4 16 5 7" xfId="9454"/>
    <cellStyle name="Note 4 16 5 7 2" xfId="26889"/>
    <cellStyle name="Note 4 16 5 7 3" xfId="41341"/>
    <cellStyle name="Note 4 16 5 8" xfId="11874"/>
    <cellStyle name="Note 4 16 5 8 2" xfId="29309"/>
    <cellStyle name="Note 4 16 5 8 3" xfId="43761"/>
    <cellStyle name="Note 4 16 5 9" xfId="18881"/>
    <cellStyle name="Note 4 16 6" xfId="2044"/>
    <cellStyle name="Note 4 16 6 2" xfId="4555"/>
    <cellStyle name="Note 4 16 6 2 2" xfId="14045"/>
    <cellStyle name="Note 4 16 6 2 2 2" xfId="31480"/>
    <cellStyle name="Note 4 16 6 2 2 3" xfId="45932"/>
    <cellStyle name="Note 4 16 6 2 3" xfId="16506"/>
    <cellStyle name="Note 4 16 6 2 3 2" xfId="33941"/>
    <cellStyle name="Note 4 16 6 2 3 3" xfId="48393"/>
    <cellStyle name="Note 4 16 6 2 4" xfId="21991"/>
    <cellStyle name="Note 4 16 6 2 5" xfId="36443"/>
    <cellStyle name="Note 4 16 6 3" xfId="7017"/>
    <cellStyle name="Note 4 16 6 3 2" xfId="24452"/>
    <cellStyle name="Note 4 16 6 3 3" xfId="38904"/>
    <cellStyle name="Note 4 16 6 4" xfId="9458"/>
    <cellStyle name="Note 4 16 6 4 2" xfId="26893"/>
    <cellStyle name="Note 4 16 6 4 3" xfId="41345"/>
    <cellStyle name="Note 4 16 6 5" xfId="11878"/>
    <cellStyle name="Note 4 16 6 5 2" xfId="29313"/>
    <cellStyle name="Note 4 16 6 5 3" xfId="43765"/>
    <cellStyle name="Note 4 16 6 6" xfId="18885"/>
    <cellStyle name="Note 4 16 7" xfId="2045"/>
    <cellStyle name="Note 4 16 7 2" xfId="4556"/>
    <cellStyle name="Note 4 16 7 2 2" xfId="14046"/>
    <cellStyle name="Note 4 16 7 2 2 2" xfId="31481"/>
    <cellStyle name="Note 4 16 7 2 2 3" xfId="45933"/>
    <cellStyle name="Note 4 16 7 2 3" xfId="16507"/>
    <cellStyle name="Note 4 16 7 2 3 2" xfId="33942"/>
    <cellStyle name="Note 4 16 7 2 3 3" xfId="48394"/>
    <cellStyle name="Note 4 16 7 2 4" xfId="21992"/>
    <cellStyle name="Note 4 16 7 2 5" xfId="36444"/>
    <cellStyle name="Note 4 16 7 3" xfId="7018"/>
    <cellStyle name="Note 4 16 7 3 2" xfId="24453"/>
    <cellStyle name="Note 4 16 7 3 3" xfId="38905"/>
    <cellStyle name="Note 4 16 7 4" xfId="9459"/>
    <cellStyle name="Note 4 16 7 4 2" xfId="26894"/>
    <cellStyle name="Note 4 16 7 4 3" xfId="41346"/>
    <cellStyle name="Note 4 16 7 5" xfId="11879"/>
    <cellStyle name="Note 4 16 7 5 2" xfId="29314"/>
    <cellStyle name="Note 4 16 7 5 3" xfId="43766"/>
    <cellStyle name="Note 4 16 7 6" xfId="18886"/>
    <cellStyle name="Note 4 16 8" xfId="2046"/>
    <cellStyle name="Note 4 16 8 2" xfId="4557"/>
    <cellStyle name="Note 4 16 8 2 2" xfId="21993"/>
    <cellStyle name="Note 4 16 8 2 3" xfId="36445"/>
    <cellStyle name="Note 4 16 8 3" xfId="7019"/>
    <cellStyle name="Note 4 16 8 3 2" xfId="24454"/>
    <cellStyle name="Note 4 16 8 3 3" xfId="38906"/>
    <cellStyle name="Note 4 16 8 4" xfId="9460"/>
    <cellStyle name="Note 4 16 8 4 2" xfId="26895"/>
    <cellStyle name="Note 4 16 8 4 3" xfId="41347"/>
    <cellStyle name="Note 4 16 8 5" xfId="11880"/>
    <cellStyle name="Note 4 16 8 5 2" xfId="29315"/>
    <cellStyle name="Note 4 16 8 5 3" xfId="43767"/>
    <cellStyle name="Note 4 16 8 6" xfId="15291"/>
    <cellStyle name="Note 4 16 8 6 2" xfId="32726"/>
    <cellStyle name="Note 4 16 8 6 3" xfId="47178"/>
    <cellStyle name="Note 4 16 8 7" xfId="18887"/>
    <cellStyle name="Note 4 16 8 8" xfId="20453"/>
    <cellStyle name="Note 4 16 9" xfId="4538"/>
    <cellStyle name="Note 4 16 9 2" xfId="14032"/>
    <cellStyle name="Note 4 16 9 2 2" xfId="31467"/>
    <cellStyle name="Note 4 16 9 2 3" xfId="45919"/>
    <cellStyle name="Note 4 16 9 3" xfId="16493"/>
    <cellStyle name="Note 4 16 9 3 2" xfId="33928"/>
    <cellStyle name="Note 4 16 9 3 3" xfId="48380"/>
    <cellStyle name="Note 4 16 9 4" xfId="21974"/>
    <cellStyle name="Note 4 16 9 5" xfId="36426"/>
    <cellStyle name="Note 4 17" xfId="2047"/>
    <cellStyle name="Note 4 17 10" xfId="7020"/>
    <cellStyle name="Note 4 17 10 2" xfId="24455"/>
    <cellStyle name="Note 4 17 10 3" xfId="38907"/>
    <cellStyle name="Note 4 17 11" xfId="9461"/>
    <cellStyle name="Note 4 17 11 2" xfId="26896"/>
    <cellStyle name="Note 4 17 11 3" xfId="41348"/>
    <cellStyle name="Note 4 17 12" xfId="11881"/>
    <cellStyle name="Note 4 17 12 2" xfId="29316"/>
    <cellStyle name="Note 4 17 12 3" xfId="43768"/>
    <cellStyle name="Note 4 17 13" xfId="18888"/>
    <cellStyle name="Note 4 17 2" xfId="2048"/>
    <cellStyle name="Note 4 17 2 2" xfId="2049"/>
    <cellStyle name="Note 4 17 2 2 2" xfId="4560"/>
    <cellStyle name="Note 4 17 2 2 2 2" xfId="14049"/>
    <cellStyle name="Note 4 17 2 2 2 2 2" xfId="31484"/>
    <cellStyle name="Note 4 17 2 2 2 2 3" xfId="45936"/>
    <cellStyle name="Note 4 17 2 2 2 3" xfId="16510"/>
    <cellStyle name="Note 4 17 2 2 2 3 2" xfId="33945"/>
    <cellStyle name="Note 4 17 2 2 2 3 3" xfId="48397"/>
    <cellStyle name="Note 4 17 2 2 2 4" xfId="21996"/>
    <cellStyle name="Note 4 17 2 2 2 5" xfId="36448"/>
    <cellStyle name="Note 4 17 2 2 3" xfId="7022"/>
    <cellStyle name="Note 4 17 2 2 3 2" xfId="24457"/>
    <cellStyle name="Note 4 17 2 2 3 3" xfId="38909"/>
    <cellStyle name="Note 4 17 2 2 4" xfId="9463"/>
    <cellStyle name="Note 4 17 2 2 4 2" xfId="26898"/>
    <cellStyle name="Note 4 17 2 2 4 3" xfId="41350"/>
    <cellStyle name="Note 4 17 2 2 5" xfId="11883"/>
    <cellStyle name="Note 4 17 2 2 5 2" xfId="29318"/>
    <cellStyle name="Note 4 17 2 2 5 3" xfId="43770"/>
    <cellStyle name="Note 4 17 2 2 6" xfId="18890"/>
    <cellStyle name="Note 4 17 2 3" xfId="2050"/>
    <cellStyle name="Note 4 17 2 3 2" xfId="4561"/>
    <cellStyle name="Note 4 17 2 3 2 2" xfId="14050"/>
    <cellStyle name="Note 4 17 2 3 2 2 2" xfId="31485"/>
    <cellStyle name="Note 4 17 2 3 2 2 3" xfId="45937"/>
    <cellStyle name="Note 4 17 2 3 2 3" xfId="16511"/>
    <cellStyle name="Note 4 17 2 3 2 3 2" xfId="33946"/>
    <cellStyle name="Note 4 17 2 3 2 3 3" xfId="48398"/>
    <cellStyle name="Note 4 17 2 3 2 4" xfId="21997"/>
    <cellStyle name="Note 4 17 2 3 2 5" xfId="36449"/>
    <cellStyle name="Note 4 17 2 3 3" xfId="7023"/>
    <cellStyle name="Note 4 17 2 3 3 2" xfId="24458"/>
    <cellStyle name="Note 4 17 2 3 3 3" xfId="38910"/>
    <cellStyle name="Note 4 17 2 3 4" xfId="9464"/>
    <cellStyle name="Note 4 17 2 3 4 2" xfId="26899"/>
    <cellStyle name="Note 4 17 2 3 4 3" xfId="41351"/>
    <cellStyle name="Note 4 17 2 3 5" xfId="11884"/>
    <cellStyle name="Note 4 17 2 3 5 2" xfId="29319"/>
    <cellStyle name="Note 4 17 2 3 5 3" xfId="43771"/>
    <cellStyle name="Note 4 17 2 3 6" xfId="18891"/>
    <cellStyle name="Note 4 17 2 4" xfId="2051"/>
    <cellStyle name="Note 4 17 2 4 2" xfId="4562"/>
    <cellStyle name="Note 4 17 2 4 2 2" xfId="21998"/>
    <cellStyle name="Note 4 17 2 4 2 3" xfId="36450"/>
    <cellStyle name="Note 4 17 2 4 3" xfId="7024"/>
    <cellStyle name="Note 4 17 2 4 3 2" xfId="24459"/>
    <cellStyle name="Note 4 17 2 4 3 3" xfId="38911"/>
    <cellStyle name="Note 4 17 2 4 4" xfId="9465"/>
    <cellStyle name="Note 4 17 2 4 4 2" xfId="26900"/>
    <cellStyle name="Note 4 17 2 4 4 3" xfId="41352"/>
    <cellStyle name="Note 4 17 2 4 5" xfId="11885"/>
    <cellStyle name="Note 4 17 2 4 5 2" xfId="29320"/>
    <cellStyle name="Note 4 17 2 4 5 3" xfId="43772"/>
    <cellStyle name="Note 4 17 2 4 6" xfId="15292"/>
    <cellStyle name="Note 4 17 2 4 6 2" xfId="32727"/>
    <cellStyle name="Note 4 17 2 4 6 3" xfId="47179"/>
    <cellStyle name="Note 4 17 2 4 7" xfId="18892"/>
    <cellStyle name="Note 4 17 2 4 8" xfId="20454"/>
    <cellStyle name="Note 4 17 2 5" xfId="4559"/>
    <cellStyle name="Note 4 17 2 5 2" xfId="14048"/>
    <cellStyle name="Note 4 17 2 5 2 2" xfId="31483"/>
    <cellStyle name="Note 4 17 2 5 2 3" xfId="45935"/>
    <cellStyle name="Note 4 17 2 5 3" xfId="16509"/>
    <cellStyle name="Note 4 17 2 5 3 2" xfId="33944"/>
    <cellStyle name="Note 4 17 2 5 3 3" xfId="48396"/>
    <cellStyle name="Note 4 17 2 5 4" xfId="21995"/>
    <cellStyle name="Note 4 17 2 5 5" xfId="36447"/>
    <cellStyle name="Note 4 17 2 6" xfId="7021"/>
    <cellStyle name="Note 4 17 2 6 2" xfId="24456"/>
    <cellStyle name="Note 4 17 2 6 3" xfId="38908"/>
    <cellStyle name="Note 4 17 2 7" xfId="9462"/>
    <cellStyle name="Note 4 17 2 7 2" xfId="26897"/>
    <cellStyle name="Note 4 17 2 7 3" xfId="41349"/>
    <cellStyle name="Note 4 17 2 8" xfId="11882"/>
    <cellStyle name="Note 4 17 2 8 2" xfId="29317"/>
    <cellStyle name="Note 4 17 2 8 3" xfId="43769"/>
    <cellStyle name="Note 4 17 2 9" xfId="18889"/>
    <cellStyle name="Note 4 17 3" xfId="2052"/>
    <cellStyle name="Note 4 17 3 2" xfId="2053"/>
    <cellStyle name="Note 4 17 3 2 2" xfId="4564"/>
    <cellStyle name="Note 4 17 3 2 2 2" xfId="14052"/>
    <cellStyle name="Note 4 17 3 2 2 2 2" xfId="31487"/>
    <cellStyle name="Note 4 17 3 2 2 2 3" xfId="45939"/>
    <cellStyle name="Note 4 17 3 2 2 3" xfId="16513"/>
    <cellStyle name="Note 4 17 3 2 2 3 2" xfId="33948"/>
    <cellStyle name="Note 4 17 3 2 2 3 3" xfId="48400"/>
    <cellStyle name="Note 4 17 3 2 2 4" xfId="22000"/>
    <cellStyle name="Note 4 17 3 2 2 5" xfId="36452"/>
    <cellStyle name="Note 4 17 3 2 3" xfId="7026"/>
    <cellStyle name="Note 4 17 3 2 3 2" xfId="24461"/>
    <cellStyle name="Note 4 17 3 2 3 3" xfId="38913"/>
    <cellStyle name="Note 4 17 3 2 4" xfId="9467"/>
    <cellStyle name="Note 4 17 3 2 4 2" xfId="26902"/>
    <cellStyle name="Note 4 17 3 2 4 3" xfId="41354"/>
    <cellStyle name="Note 4 17 3 2 5" xfId="11887"/>
    <cellStyle name="Note 4 17 3 2 5 2" xfId="29322"/>
    <cellStyle name="Note 4 17 3 2 5 3" xfId="43774"/>
    <cellStyle name="Note 4 17 3 2 6" xfId="18894"/>
    <cellStyle name="Note 4 17 3 3" xfId="2054"/>
    <cellStyle name="Note 4 17 3 3 2" xfId="4565"/>
    <cellStyle name="Note 4 17 3 3 2 2" xfId="14053"/>
    <cellStyle name="Note 4 17 3 3 2 2 2" xfId="31488"/>
    <cellStyle name="Note 4 17 3 3 2 2 3" xfId="45940"/>
    <cellStyle name="Note 4 17 3 3 2 3" xfId="16514"/>
    <cellStyle name="Note 4 17 3 3 2 3 2" xfId="33949"/>
    <cellStyle name="Note 4 17 3 3 2 3 3" xfId="48401"/>
    <cellStyle name="Note 4 17 3 3 2 4" xfId="22001"/>
    <cellStyle name="Note 4 17 3 3 2 5" xfId="36453"/>
    <cellStyle name="Note 4 17 3 3 3" xfId="7027"/>
    <cellStyle name="Note 4 17 3 3 3 2" xfId="24462"/>
    <cellStyle name="Note 4 17 3 3 3 3" xfId="38914"/>
    <cellStyle name="Note 4 17 3 3 4" xfId="9468"/>
    <cellStyle name="Note 4 17 3 3 4 2" xfId="26903"/>
    <cellStyle name="Note 4 17 3 3 4 3" xfId="41355"/>
    <cellStyle name="Note 4 17 3 3 5" xfId="11888"/>
    <cellStyle name="Note 4 17 3 3 5 2" xfId="29323"/>
    <cellStyle name="Note 4 17 3 3 5 3" xfId="43775"/>
    <cellStyle name="Note 4 17 3 3 6" xfId="18895"/>
    <cellStyle name="Note 4 17 3 4" xfId="2055"/>
    <cellStyle name="Note 4 17 3 4 2" xfId="4566"/>
    <cellStyle name="Note 4 17 3 4 2 2" xfId="22002"/>
    <cellStyle name="Note 4 17 3 4 2 3" xfId="36454"/>
    <cellStyle name="Note 4 17 3 4 3" xfId="7028"/>
    <cellStyle name="Note 4 17 3 4 3 2" xfId="24463"/>
    <cellStyle name="Note 4 17 3 4 3 3" xfId="38915"/>
    <cellStyle name="Note 4 17 3 4 4" xfId="9469"/>
    <cellStyle name="Note 4 17 3 4 4 2" xfId="26904"/>
    <cellStyle name="Note 4 17 3 4 4 3" xfId="41356"/>
    <cellStyle name="Note 4 17 3 4 5" xfId="11889"/>
    <cellStyle name="Note 4 17 3 4 5 2" xfId="29324"/>
    <cellStyle name="Note 4 17 3 4 5 3" xfId="43776"/>
    <cellStyle name="Note 4 17 3 4 6" xfId="15293"/>
    <cellStyle name="Note 4 17 3 4 6 2" xfId="32728"/>
    <cellStyle name="Note 4 17 3 4 6 3" xfId="47180"/>
    <cellStyle name="Note 4 17 3 4 7" xfId="18896"/>
    <cellStyle name="Note 4 17 3 4 8" xfId="20455"/>
    <cellStyle name="Note 4 17 3 5" xfId="4563"/>
    <cellStyle name="Note 4 17 3 5 2" xfId="14051"/>
    <cellStyle name="Note 4 17 3 5 2 2" xfId="31486"/>
    <cellStyle name="Note 4 17 3 5 2 3" xfId="45938"/>
    <cellStyle name="Note 4 17 3 5 3" xfId="16512"/>
    <cellStyle name="Note 4 17 3 5 3 2" xfId="33947"/>
    <cellStyle name="Note 4 17 3 5 3 3" xfId="48399"/>
    <cellStyle name="Note 4 17 3 5 4" xfId="21999"/>
    <cellStyle name="Note 4 17 3 5 5" xfId="36451"/>
    <cellStyle name="Note 4 17 3 6" xfId="7025"/>
    <cellStyle name="Note 4 17 3 6 2" xfId="24460"/>
    <cellStyle name="Note 4 17 3 6 3" xfId="38912"/>
    <cellStyle name="Note 4 17 3 7" xfId="9466"/>
    <cellStyle name="Note 4 17 3 7 2" xfId="26901"/>
    <cellStyle name="Note 4 17 3 7 3" xfId="41353"/>
    <cellStyle name="Note 4 17 3 8" xfId="11886"/>
    <cellStyle name="Note 4 17 3 8 2" xfId="29321"/>
    <cellStyle name="Note 4 17 3 8 3" xfId="43773"/>
    <cellStyle name="Note 4 17 3 9" xfId="18893"/>
    <cellStyle name="Note 4 17 4" xfId="2056"/>
    <cellStyle name="Note 4 17 4 2" xfId="2057"/>
    <cellStyle name="Note 4 17 4 2 2" xfId="4568"/>
    <cellStyle name="Note 4 17 4 2 2 2" xfId="14055"/>
    <cellStyle name="Note 4 17 4 2 2 2 2" xfId="31490"/>
    <cellStyle name="Note 4 17 4 2 2 2 3" xfId="45942"/>
    <cellStyle name="Note 4 17 4 2 2 3" xfId="16516"/>
    <cellStyle name="Note 4 17 4 2 2 3 2" xfId="33951"/>
    <cellStyle name="Note 4 17 4 2 2 3 3" xfId="48403"/>
    <cellStyle name="Note 4 17 4 2 2 4" xfId="22004"/>
    <cellStyle name="Note 4 17 4 2 2 5" xfId="36456"/>
    <cellStyle name="Note 4 17 4 2 3" xfId="7030"/>
    <cellStyle name="Note 4 17 4 2 3 2" xfId="24465"/>
    <cellStyle name="Note 4 17 4 2 3 3" xfId="38917"/>
    <cellStyle name="Note 4 17 4 2 4" xfId="9471"/>
    <cellStyle name="Note 4 17 4 2 4 2" xfId="26906"/>
    <cellStyle name="Note 4 17 4 2 4 3" xfId="41358"/>
    <cellStyle name="Note 4 17 4 2 5" xfId="11891"/>
    <cellStyle name="Note 4 17 4 2 5 2" xfId="29326"/>
    <cellStyle name="Note 4 17 4 2 5 3" xfId="43778"/>
    <cellStyle name="Note 4 17 4 2 6" xfId="18898"/>
    <cellStyle name="Note 4 17 4 3" xfId="2058"/>
    <cellStyle name="Note 4 17 4 3 2" xfId="4569"/>
    <cellStyle name="Note 4 17 4 3 2 2" xfId="14056"/>
    <cellStyle name="Note 4 17 4 3 2 2 2" xfId="31491"/>
    <cellStyle name="Note 4 17 4 3 2 2 3" xfId="45943"/>
    <cellStyle name="Note 4 17 4 3 2 3" xfId="16517"/>
    <cellStyle name="Note 4 17 4 3 2 3 2" xfId="33952"/>
    <cellStyle name="Note 4 17 4 3 2 3 3" xfId="48404"/>
    <cellStyle name="Note 4 17 4 3 2 4" xfId="22005"/>
    <cellStyle name="Note 4 17 4 3 2 5" xfId="36457"/>
    <cellStyle name="Note 4 17 4 3 3" xfId="7031"/>
    <cellStyle name="Note 4 17 4 3 3 2" xfId="24466"/>
    <cellStyle name="Note 4 17 4 3 3 3" xfId="38918"/>
    <cellStyle name="Note 4 17 4 3 4" xfId="9472"/>
    <cellStyle name="Note 4 17 4 3 4 2" xfId="26907"/>
    <cellStyle name="Note 4 17 4 3 4 3" xfId="41359"/>
    <cellStyle name="Note 4 17 4 3 5" xfId="11892"/>
    <cellStyle name="Note 4 17 4 3 5 2" xfId="29327"/>
    <cellStyle name="Note 4 17 4 3 5 3" xfId="43779"/>
    <cellStyle name="Note 4 17 4 3 6" xfId="18899"/>
    <cellStyle name="Note 4 17 4 4" xfId="2059"/>
    <cellStyle name="Note 4 17 4 4 2" xfId="4570"/>
    <cellStyle name="Note 4 17 4 4 2 2" xfId="22006"/>
    <cellStyle name="Note 4 17 4 4 2 3" xfId="36458"/>
    <cellStyle name="Note 4 17 4 4 3" xfId="7032"/>
    <cellStyle name="Note 4 17 4 4 3 2" xfId="24467"/>
    <cellStyle name="Note 4 17 4 4 3 3" xfId="38919"/>
    <cellStyle name="Note 4 17 4 4 4" xfId="9473"/>
    <cellStyle name="Note 4 17 4 4 4 2" xfId="26908"/>
    <cellStyle name="Note 4 17 4 4 4 3" xfId="41360"/>
    <cellStyle name="Note 4 17 4 4 5" xfId="11893"/>
    <cellStyle name="Note 4 17 4 4 5 2" xfId="29328"/>
    <cellStyle name="Note 4 17 4 4 5 3" xfId="43780"/>
    <cellStyle name="Note 4 17 4 4 6" xfId="15294"/>
    <cellStyle name="Note 4 17 4 4 6 2" xfId="32729"/>
    <cellStyle name="Note 4 17 4 4 6 3" xfId="47181"/>
    <cellStyle name="Note 4 17 4 4 7" xfId="18900"/>
    <cellStyle name="Note 4 17 4 4 8" xfId="20456"/>
    <cellStyle name="Note 4 17 4 5" xfId="4567"/>
    <cellStyle name="Note 4 17 4 5 2" xfId="14054"/>
    <cellStyle name="Note 4 17 4 5 2 2" xfId="31489"/>
    <cellStyle name="Note 4 17 4 5 2 3" xfId="45941"/>
    <cellStyle name="Note 4 17 4 5 3" xfId="16515"/>
    <cellStyle name="Note 4 17 4 5 3 2" xfId="33950"/>
    <cellStyle name="Note 4 17 4 5 3 3" xfId="48402"/>
    <cellStyle name="Note 4 17 4 5 4" xfId="22003"/>
    <cellStyle name="Note 4 17 4 5 5" xfId="36455"/>
    <cellStyle name="Note 4 17 4 6" xfId="7029"/>
    <cellStyle name="Note 4 17 4 6 2" xfId="24464"/>
    <cellStyle name="Note 4 17 4 6 3" xfId="38916"/>
    <cellStyle name="Note 4 17 4 7" xfId="9470"/>
    <cellStyle name="Note 4 17 4 7 2" xfId="26905"/>
    <cellStyle name="Note 4 17 4 7 3" xfId="41357"/>
    <cellStyle name="Note 4 17 4 8" xfId="11890"/>
    <cellStyle name="Note 4 17 4 8 2" xfId="29325"/>
    <cellStyle name="Note 4 17 4 8 3" xfId="43777"/>
    <cellStyle name="Note 4 17 4 9" xfId="18897"/>
    <cellStyle name="Note 4 17 5" xfId="2060"/>
    <cellStyle name="Note 4 17 5 2" xfId="2061"/>
    <cellStyle name="Note 4 17 5 2 2" xfId="4572"/>
    <cellStyle name="Note 4 17 5 2 2 2" xfId="14058"/>
    <cellStyle name="Note 4 17 5 2 2 2 2" xfId="31493"/>
    <cellStyle name="Note 4 17 5 2 2 2 3" xfId="45945"/>
    <cellStyle name="Note 4 17 5 2 2 3" xfId="16519"/>
    <cellStyle name="Note 4 17 5 2 2 3 2" xfId="33954"/>
    <cellStyle name="Note 4 17 5 2 2 3 3" xfId="48406"/>
    <cellStyle name="Note 4 17 5 2 2 4" xfId="22008"/>
    <cellStyle name="Note 4 17 5 2 2 5" xfId="36460"/>
    <cellStyle name="Note 4 17 5 2 3" xfId="7034"/>
    <cellStyle name="Note 4 17 5 2 3 2" xfId="24469"/>
    <cellStyle name="Note 4 17 5 2 3 3" xfId="38921"/>
    <cellStyle name="Note 4 17 5 2 4" xfId="9475"/>
    <cellStyle name="Note 4 17 5 2 4 2" xfId="26910"/>
    <cellStyle name="Note 4 17 5 2 4 3" xfId="41362"/>
    <cellStyle name="Note 4 17 5 2 5" xfId="11895"/>
    <cellStyle name="Note 4 17 5 2 5 2" xfId="29330"/>
    <cellStyle name="Note 4 17 5 2 5 3" xfId="43782"/>
    <cellStyle name="Note 4 17 5 2 6" xfId="18902"/>
    <cellStyle name="Note 4 17 5 3" xfId="2062"/>
    <cellStyle name="Note 4 17 5 3 2" xfId="4573"/>
    <cellStyle name="Note 4 17 5 3 2 2" xfId="14059"/>
    <cellStyle name="Note 4 17 5 3 2 2 2" xfId="31494"/>
    <cellStyle name="Note 4 17 5 3 2 2 3" xfId="45946"/>
    <cellStyle name="Note 4 17 5 3 2 3" xfId="16520"/>
    <cellStyle name="Note 4 17 5 3 2 3 2" xfId="33955"/>
    <cellStyle name="Note 4 17 5 3 2 3 3" xfId="48407"/>
    <cellStyle name="Note 4 17 5 3 2 4" xfId="22009"/>
    <cellStyle name="Note 4 17 5 3 2 5" xfId="36461"/>
    <cellStyle name="Note 4 17 5 3 3" xfId="7035"/>
    <cellStyle name="Note 4 17 5 3 3 2" xfId="24470"/>
    <cellStyle name="Note 4 17 5 3 3 3" xfId="38922"/>
    <cellStyle name="Note 4 17 5 3 4" xfId="9476"/>
    <cellStyle name="Note 4 17 5 3 4 2" xfId="26911"/>
    <cellStyle name="Note 4 17 5 3 4 3" xfId="41363"/>
    <cellStyle name="Note 4 17 5 3 5" xfId="11896"/>
    <cellStyle name="Note 4 17 5 3 5 2" xfId="29331"/>
    <cellStyle name="Note 4 17 5 3 5 3" xfId="43783"/>
    <cellStyle name="Note 4 17 5 3 6" xfId="18903"/>
    <cellStyle name="Note 4 17 5 4" xfId="2063"/>
    <cellStyle name="Note 4 17 5 4 2" xfId="4574"/>
    <cellStyle name="Note 4 17 5 4 2 2" xfId="22010"/>
    <cellStyle name="Note 4 17 5 4 2 3" xfId="36462"/>
    <cellStyle name="Note 4 17 5 4 3" xfId="7036"/>
    <cellStyle name="Note 4 17 5 4 3 2" xfId="24471"/>
    <cellStyle name="Note 4 17 5 4 3 3" xfId="38923"/>
    <cellStyle name="Note 4 17 5 4 4" xfId="9477"/>
    <cellStyle name="Note 4 17 5 4 4 2" xfId="26912"/>
    <cellStyle name="Note 4 17 5 4 4 3" xfId="41364"/>
    <cellStyle name="Note 4 17 5 4 5" xfId="11897"/>
    <cellStyle name="Note 4 17 5 4 5 2" xfId="29332"/>
    <cellStyle name="Note 4 17 5 4 5 3" xfId="43784"/>
    <cellStyle name="Note 4 17 5 4 6" xfId="15295"/>
    <cellStyle name="Note 4 17 5 4 6 2" xfId="32730"/>
    <cellStyle name="Note 4 17 5 4 6 3" xfId="47182"/>
    <cellStyle name="Note 4 17 5 4 7" xfId="18904"/>
    <cellStyle name="Note 4 17 5 4 8" xfId="20457"/>
    <cellStyle name="Note 4 17 5 5" xfId="4571"/>
    <cellStyle name="Note 4 17 5 5 2" xfId="14057"/>
    <cellStyle name="Note 4 17 5 5 2 2" xfId="31492"/>
    <cellStyle name="Note 4 17 5 5 2 3" xfId="45944"/>
    <cellStyle name="Note 4 17 5 5 3" xfId="16518"/>
    <cellStyle name="Note 4 17 5 5 3 2" xfId="33953"/>
    <cellStyle name="Note 4 17 5 5 3 3" xfId="48405"/>
    <cellStyle name="Note 4 17 5 5 4" xfId="22007"/>
    <cellStyle name="Note 4 17 5 5 5" xfId="36459"/>
    <cellStyle name="Note 4 17 5 6" xfId="7033"/>
    <cellStyle name="Note 4 17 5 6 2" xfId="24468"/>
    <cellStyle name="Note 4 17 5 6 3" xfId="38920"/>
    <cellStyle name="Note 4 17 5 7" xfId="9474"/>
    <cellStyle name="Note 4 17 5 7 2" xfId="26909"/>
    <cellStyle name="Note 4 17 5 7 3" xfId="41361"/>
    <cellStyle name="Note 4 17 5 8" xfId="11894"/>
    <cellStyle name="Note 4 17 5 8 2" xfId="29329"/>
    <cellStyle name="Note 4 17 5 8 3" xfId="43781"/>
    <cellStyle name="Note 4 17 5 9" xfId="18901"/>
    <cellStyle name="Note 4 17 6" xfId="2064"/>
    <cellStyle name="Note 4 17 6 2" xfId="4575"/>
    <cellStyle name="Note 4 17 6 2 2" xfId="14060"/>
    <cellStyle name="Note 4 17 6 2 2 2" xfId="31495"/>
    <cellStyle name="Note 4 17 6 2 2 3" xfId="45947"/>
    <cellStyle name="Note 4 17 6 2 3" xfId="16521"/>
    <cellStyle name="Note 4 17 6 2 3 2" xfId="33956"/>
    <cellStyle name="Note 4 17 6 2 3 3" xfId="48408"/>
    <cellStyle name="Note 4 17 6 2 4" xfId="22011"/>
    <cellStyle name="Note 4 17 6 2 5" xfId="36463"/>
    <cellStyle name="Note 4 17 6 3" xfId="7037"/>
    <cellStyle name="Note 4 17 6 3 2" xfId="24472"/>
    <cellStyle name="Note 4 17 6 3 3" xfId="38924"/>
    <cellStyle name="Note 4 17 6 4" xfId="9478"/>
    <cellStyle name="Note 4 17 6 4 2" xfId="26913"/>
    <cellStyle name="Note 4 17 6 4 3" xfId="41365"/>
    <cellStyle name="Note 4 17 6 5" xfId="11898"/>
    <cellStyle name="Note 4 17 6 5 2" xfId="29333"/>
    <cellStyle name="Note 4 17 6 5 3" xfId="43785"/>
    <cellStyle name="Note 4 17 6 6" xfId="18905"/>
    <cellStyle name="Note 4 17 7" xfId="2065"/>
    <cellStyle name="Note 4 17 7 2" xfId="4576"/>
    <cellStyle name="Note 4 17 7 2 2" xfId="14061"/>
    <cellStyle name="Note 4 17 7 2 2 2" xfId="31496"/>
    <cellStyle name="Note 4 17 7 2 2 3" xfId="45948"/>
    <cellStyle name="Note 4 17 7 2 3" xfId="16522"/>
    <cellStyle name="Note 4 17 7 2 3 2" xfId="33957"/>
    <cellStyle name="Note 4 17 7 2 3 3" xfId="48409"/>
    <cellStyle name="Note 4 17 7 2 4" xfId="22012"/>
    <cellStyle name="Note 4 17 7 2 5" xfId="36464"/>
    <cellStyle name="Note 4 17 7 3" xfId="7038"/>
    <cellStyle name="Note 4 17 7 3 2" xfId="24473"/>
    <cellStyle name="Note 4 17 7 3 3" xfId="38925"/>
    <cellStyle name="Note 4 17 7 4" xfId="9479"/>
    <cellStyle name="Note 4 17 7 4 2" xfId="26914"/>
    <cellStyle name="Note 4 17 7 4 3" xfId="41366"/>
    <cellStyle name="Note 4 17 7 5" xfId="11899"/>
    <cellStyle name="Note 4 17 7 5 2" xfId="29334"/>
    <cellStyle name="Note 4 17 7 5 3" xfId="43786"/>
    <cellStyle name="Note 4 17 7 6" xfId="18906"/>
    <cellStyle name="Note 4 17 8" xfId="2066"/>
    <cellStyle name="Note 4 17 8 2" xfId="4577"/>
    <cellStyle name="Note 4 17 8 2 2" xfId="22013"/>
    <cellStyle name="Note 4 17 8 2 3" xfId="36465"/>
    <cellStyle name="Note 4 17 8 3" xfId="7039"/>
    <cellStyle name="Note 4 17 8 3 2" xfId="24474"/>
    <cellStyle name="Note 4 17 8 3 3" xfId="38926"/>
    <cellStyle name="Note 4 17 8 4" xfId="9480"/>
    <cellStyle name="Note 4 17 8 4 2" xfId="26915"/>
    <cellStyle name="Note 4 17 8 4 3" xfId="41367"/>
    <cellStyle name="Note 4 17 8 5" xfId="11900"/>
    <cellStyle name="Note 4 17 8 5 2" xfId="29335"/>
    <cellStyle name="Note 4 17 8 5 3" xfId="43787"/>
    <cellStyle name="Note 4 17 8 6" xfId="15296"/>
    <cellStyle name="Note 4 17 8 6 2" xfId="32731"/>
    <cellStyle name="Note 4 17 8 6 3" xfId="47183"/>
    <cellStyle name="Note 4 17 8 7" xfId="18907"/>
    <cellStyle name="Note 4 17 8 8" xfId="20458"/>
    <cellStyle name="Note 4 17 9" xfId="4558"/>
    <cellStyle name="Note 4 17 9 2" xfId="14047"/>
    <cellStyle name="Note 4 17 9 2 2" xfId="31482"/>
    <cellStyle name="Note 4 17 9 2 3" xfId="45934"/>
    <cellStyle name="Note 4 17 9 3" xfId="16508"/>
    <cellStyle name="Note 4 17 9 3 2" xfId="33943"/>
    <cellStyle name="Note 4 17 9 3 3" xfId="48395"/>
    <cellStyle name="Note 4 17 9 4" xfId="21994"/>
    <cellStyle name="Note 4 17 9 5" xfId="36446"/>
    <cellStyle name="Note 4 18" xfId="2067"/>
    <cellStyle name="Note 4 18 10" xfId="7040"/>
    <cellStyle name="Note 4 18 10 2" xfId="24475"/>
    <cellStyle name="Note 4 18 10 3" xfId="38927"/>
    <cellStyle name="Note 4 18 11" xfId="9481"/>
    <cellStyle name="Note 4 18 11 2" xfId="26916"/>
    <cellStyle name="Note 4 18 11 3" xfId="41368"/>
    <cellStyle name="Note 4 18 12" xfId="11901"/>
    <cellStyle name="Note 4 18 12 2" xfId="29336"/>
    <cellStyle name="Note 4 18 12 3" xfId="43788"/>
    <cellStyle name="Note 4 18 13" xfId="18908"/>
    <cellStyle name="Note 4 18 2" xfId="2068"/>
    <cellStyle name="Note 4 18 2 2" xfId="2069"/>
    <cellStyle name="Note 4 18 2 2 2" xfId="4580"/>
    <cellStyle name="Note 4 18 2 2 2 2" xfId="14064"/>
    <cellStyle name="Note 4 18 2 2 2 2 2" xfId="31499"/>
    <cellStyle name="Note 4 18 2 2 2 2 3" xfId="45951"/>
    <cellStyle name="Note 4 18 2 2 2 3" xfId="16525"/>
    <cellStyle name="Note 4 18 2 2 2 3 2" xfId="33960"/>
    <cellStyle name="Note 4 18 2 2 2 3 3" xfId="48412"/>
    <cellStyle name="Note 4 18 2 2 2 4" xfId="22016"/>
    <cellStyle name="Note 4 18 2 2 2 5" xfId="36468"/>
    <cellStyle name="Note 4 18 2 2 3" xfId="7042"/>
    <cellStyle name="Note 4 18 2 2 3 2" xfId="24477"/>
    <cellStyle name="Note 4 18 2 2 3 3" xfId="38929"/>
    <cellStyle name="Note 4 18 2 2 4" xfId="9483"/>
    <cellStyle name="Note 4 18 2 2 4 2" xfId="26918"/>
    <cellStyle name="Note 4 18 2 2 4 3" xfId="41370"/>
    <cellStyle name="Note 4 18 2 2 5" xfId="11903"/>
    <cellStyle name="Note 4 18 2 2 5 2" xfId="29338"/>
    <cellStyle name="Note 4 18 2 2 5 3" xfId="43790"/>
    <cellStyle name="Note 4 18 2 2 6" xfId="18910"/>
    <cellStyle name="Note 4 18 2 3" xfId="2070"/>
    <cellStyle name="Note 4 18 2 3 2" xfId="4581"/>
    <cellStyle name="Note 4 18 2 3 2 2" xfId="14065"/>
    <cellStyle name="Note 4 18 2 3 2 2 2" xfId="31500"/>
    <cellStyle name="Note 4 18 2 3 2 2 3" xfId="45952"/>
    <cellStyle name="Note 4 18 2 3 2 3" xfId="16526"/>
    <cellStyle name="Note 4 18 2 3 2 3 2" xfId="33961"/>
    <cellStyle name="Note 4 18 2 3 2 3 3" xfId="48413"/>
    <cellStyle name="Note 4 18 2 3 2 4" xfId="22017"/>
    <cellStyle name="Note 4 18 2 3 2 5" xfId="36469"/>
    <cellStyle name="Note 4 18 2 3 3" xfId="7043"/>
    <cellStyle name="Note 4 18 2 3 3 2" xfId="24478"/>
    <cellStyle name="Note 4 18 2 3 3 3" xfId="38930"/>
    <cellStyle name="Note 4 18 2 3 4" xfId="9484"/>
    <cellStyle name="Note 4 18 2 3 4 2" xfId="26919"/>
    <cellStyle name="Note 4 18 2 3 4 3" xfId="41371"/>
    <cellStyle name="Note 4 18 2 3 5" xfId="11904"/>
    <cellStyle name="Note 4 18 2 3 5 2" xfId="29339"/>
    <cellStyle name="Note 4 18 2 3 5 3" xfId="43791"/>
    <cellStyle name="Note 4 18 2 3 6" xfId="18911"/>
    <cellStyle name="Note 4 18 2 4" xfId="2071"/>
    <cellStyle name="Note 4 18 2 4 2" xfId="4582"/>
    <cellStyle name="Note 4 18 2 4 2 2" xfId="22018"/>
    <cellStyle name="Note 4 18 2 4 2 3" xfId="36470"/>
    <cellStyle name="Note 4 18 2 4 3" xfId="7044"/>
    <cellStyle name="Note 4 18 2 4 3 2" xfId="24479"/>
    <cellStyle name="Note 4 18 2 4 3 3" xfId="38931"/>
    <cellStyle name="Note 4 18 2 4 4" xfId="9485"/>
    <cellStyle name="Note 4 18 2 4 4 2" xfId="26920"/>
    <cellStyle name="Note 4 18 2 4 4 3" xfId="41372"/>
    <cellStyle name="Note 4 18 2 4 5" xfId="11905"/>
    <cellStyle name="Note 4 18 2 4 5 2" xfId="29340"/>
    <cellStyle name="Note 4 18 2 4 5 3" xfId="43792"/>
    <cellStyle name="Note 4 18 2 4 6" xfId="15297"/>
    <cellStyle name="Note 4 18 2 4 6 2" xfId="32732"/>
    <cellStyle name="Note 4 18 2 4 6 3" xfId="47184"/>
    <cellStyle name="Note 4 18 2 4 7" xfId="18912"/>
    <cellStyle name="Note 4 18 2 4 8" xfId="20459"/>
    <cellStyle name="Note 4 18 2 5" xfId="4579"/>
    <cellStyle name="Note 4 18 2 5 2" xfId="14063"/>
    <cellStyle name="Note 4 18 2 5 2 2" xfId="31498"/>
    <cellStyle name="Note 4 18 2 5 2 3" xfId="45950"/>
    <cellStyle name="Note 4 18 2 5 3" xfId="16524"/>
    <cellStyle name="Note 4 18 2 5 3 2" xfId="33959"/>
    <cellStyle name="Note 4 18 2 5 3 3" xfId="48411"/>
    <cellStyle name="Note 4 18 2 5 4" xfId="22015"/>
    <cellStyle name="Note 4 18 2 5 5" xfId="36467"/>
    <cellStyle name="Note 4 18 2 6" xfId="7041"/>
    <cellStyle name="Note 4 18 2 6 2" xfId="24476"/>
    <cellStyle name="Note 4 18 2 6 3" xfId="38928"/>
    <cellStyle name="Note 4 18 2 7" xfId="9482"/>
    <cellStyle name="Note 4 18 2 7 2" xfId="26917"/>
    <cellStyle name="Note 4 18 2 7 3" xfId="41369"/>
    <cellStyle name="Note 4 18 2 8" xfId="11902"/>
    <cellStyle name="Note 4 18 2 8 2" xfId="29337"/>
    <cellStyle name="Note 4 18 2 8 3" xfId="43789"/>
    <cellStyle name="Note 4 18 2 9" xfId="18909"/>
    <cellStyle name="Note 4 18 3" xfId="2072"/>
    <cellStyle name="Note 4 18 3 2" xfId="2073"/>
    <cellStyle name="Note 4 18 3 2 2" xfId="4584"/>
    <cellStyle name="Note 4 18 3 2 2 2" xfId="14067"/>
    <cellStyle name="Note 4 18 3 2 2 2 2" xfId="31502"/>
    <cellStyle name="Note 4 18 3 2 2 2 3" xfId="45954"/>
    <cellStyle name="Note 4 18 3 2 2 3" xfId="16528"/>
    <cellStyle name="Note 4 18 3 2 2 3 2" xfId="33963"/>
    <cellStyle name="Note 4 18 3 2 2 3 3" xfId="48415"/>
    <cellStyle name="Note 4 18 3 2 2 4" xfId="22020"/>
    <cellStyle name="Note 4 18 3 2 2 5" xfId="36472"/>
    <cellStyle name="Note 4 18 3 2 3" xfId="7046"/>
    <cellStyle name="Note 4 18 3 2 3 2" xfId="24481"/>
    <cellStyle name="Note 4 18 3 2 3 3" xfId="38933"/>
    <cellStyle name="Note 4 18 3 2 4" xfId="9487"/>
    <cellStyle name="Note 4 18 3 2 4 2" xfId="26922"/>
    <cellStyle name="Note 4 18 3 2 4 3" xfId="41374"/>
    <cellStyle name="Note 4 18 3 2 5" xfId="11907"/>
    <cellStyle name="Note 4 18 3 2 5 2" xfId="29342"/>
    <cellStyle name="Note 4 18 3 2 5 3" xfId="43794"/>
    <cellStyle name="Note 4 18 3 2 6" xfId="18914"/>
    <cellStyle name="Note 4 18 3 3" xfId="2074"/>
    <cellStyle name="Note 4 18 3 3 2" xfId="4585"/>
    <cellStyle name="Note 4 18 3 3 2 2" xfId="14068"/>
    <cellStyle name="Note 4 18 3 3 2 2 2" xfId="31503"/>
    <cellStyle name="Note 4 18 3 3 2 2 3" xfId="45955"/>
    <cellStyle name="Note 4 18 3 3 2 3" xfId="16529"/>
    <cellStyle name="Note 4 18 3 3 2 3 2" xfId="33964"/>
    <cellStyle name="Note 4 18 3 3 2 3 3" xfId="48416"/>
    <cellStyle name="Note 4 18 3 3 2 4" xfId="22021"/>
    <cellStyle name="Note 4 18 3 3 2 5" xfId="36473"/>
    <cellStyle name="Note 4 18 3 3 3" xfId="7047"/>
    <cellStyle name="Note 4 18 3 3 3 2" xfId="24482"/>
    <cellStyle name="Note 4 18 3 3 3 3" xfId="38934"/>
    <cellStyle name="Note 4 18 3 3 4" xfId="9488"/>
    <cellStyle name="Note 4 18 3 3 4 2" xfId="26923"/>
    <cellStyle name="Note 4 18 3 3 4 3" xfId="41375"/>
    <cellStyle name="Note 4 18 3 3 5" xfId="11908"/>
    <cellStyle name="Note 4 18 3 3 5 2" xfId="29343"/>
    <cellStyle name="Note 4 18 3 3 5 3" xfId="43795"/>
    <cellStyle name="Note 4 18 3 3 6" xfId="18915"/>
    <cellStyle name="Note 4 18 3 4" xfId="2075"/>
    <cellStyle name="Note 4 18 3 4 2" xfId="4586"/>
    <cellStyle name="Note 4 18 3 4 2 2" xfId="22022"/>
    <cellStyle name="Note 4 18 3 4 2 3" xfId="36474"/>
    <cellStyle name="Note 4 18 3 4 3" xfId="7048"/>
    <cellStyle name="Note 4 18 3 4 3 2" xfId="24483"/>
    <cellStyle name="Note 4 18 3 4 3 3" xfId="38935"/>
    <cellStyle name="Note 4 18 3 4 4" xfId="9489"/>
    <cellStyle name="Note 4 18 3 4 4 2" xfId="26924"/>
    <cellStyle name="Note 4 18 3 4 4 3" xfId="41376"/>
    <cellStyle name="Note 4 18 3 4 5" xfId="11909"/>
    <cellStyle name="Note 4 18 3 4 5 2" xfId="29344"/>
    <cellStyle name="Note 4 18 3 4 5 3" xfId="43796"/>
    <cellStyle name="Note 4 18 3 4 6" xfId="15298"/>
    <cellStyle name="Note 4 18 3 4 6 2" xfId="32733"/>
    <cellStyle name="Note 4 18 3 4 6 3" xfId="47185"/>
    <cellStyle name="Note 4 18 3 4 7" xfId="18916"/>
    <cellStyle name="Note 4 18 3 4 8" xfId="20460"/>
    <cellStyle name="Note 4 18 3 5" xfId="4583"/>
    <cellStyle name="Note 4 18 3 5 2" xfId="14066"/>
    <cellStyle name="Note 4 18 3 5 2 2" xfId="31501"/>
    <cellStyle name="Note 4 18 3 5 2 3" xfId="45953"/>
    <cellStyle name="Note 4 18 3 5 3" xfId="16527"/>
    <cellStyle name="Note 4 18 3 5 3 2" xfId="33962"/>
    <cellStyle name="Note 4 18 3 5 3 3" xfId="48414"/>
    <cellStyle name="Note 4 18 3 5 4" xfId="22019"/>
    <cellStyle name="Note 4 18 3 5 5" xfId="36471"/>
    <cellStyle name="Note 4 18 3 6" xfId="7045"/>
    <cellStyle name="Note 4 18 3 6 2" xfId="24480"/>
    <cellStyle name="Note 4 18 3 6 3" xfId="38932"/>
    <cellStyle name="Note 4 18 3 7" xfId="9486"/>
    <cellStyle name="Note 4 18 3 7 2" xfId="26921"/>
    <cellStyle name="Note 4 18 3 7 3" xfId="41373"/>
    <cellStyle name="Note 4 18 3 8" xfId="11906"/>
    <cellStyle name="Note 4 18 3 8 2" xfId="29341"/>
    <cellStyle name="Note 4 18 3 8 3" xfId="43793"/>
    <cellStyle name="Note 4 18 3 9" xfId="18913"/>
    <cellStyle name="Note 4 18 4" xfId="2076"/>
    <cellStyle name="Note 4 18 4 2" xfId="2077"/>
    <cellStyle name="Note 4 18 4 2 2" xfId="4588"/>
    <cellStyle name="Note 4 18 4 2 2 2" xfId="14070"/>
    <cellStyle name="Note 4 18 4 2 2 2 2" xfId="31505"/>
    <cellStyle name="Note 4 18 4 2 2 2 3" xfId="45957"/>
    <cellStyle name="Note 4 18 4 2 2 3" xfId="16531"/>
    <cellStyle name="Note 4 18 4 2 2 3 2" xfId="33966"/>
    <cellStyle name="Note 4 18 4 2 2 3 3" xfId="48418"/>
    <cellStyle name="Note 4 18 4 2 2 4" xfId="22024"/>
    <cellStyle name="Note 4 18 4 2 2 5" xfId="36476"/>
    <cellStyle name="Note 4 18 4 2 3" xfId="7050"/>
    <cellStyle name="Note 4 18 4 2 3 2" xfId="24485"/>
    <cellStyle name="Note 4 18 4 2 3 3" xfId="38937"/>
    <cellStyle name="Note 4 18 4 2 4" xfId="9491"/>
    <cellStyle name="Note 4 18 4 2 4 2" xfId="26926"/>
    <cellStyle name="Note 4 18 4 2 4 3" xfId="41378"/>
    <cellStyle name="Note 4 18 4 2 5" xfId="11911"/>
    <cellStyle name="Note 4 18 4 2 5 2" xfId="29346"/>
    <cellStyle name="Note 4 18 4 2 5 3" xfId="43798"/>
    <cellStyle name="Note 4 18 4 2 6" xfId="18918"/>
    <cellStyle name="Note 4 18 4 3" xfId="2078"/>
    <cellStyle name="Note 4 18 4 3 2" xfId="4589"/>
    <cellStyle name="Note 4 18 4 3 2 2" xfId="14071"/>
    <cellStyle name="Note 4 18 4 3 2 2 2" xfId="31506"/>
    <cellStyle name="Note 4 18 4 3 2 2 3" xfId="45958"/>
    <cellStyle name="Note 4 18 4 3 2 3" xfId="16532"/>
    <cellStyle name="Note 4 18 4 3 2 3 2" xfId="33967"/>
    <cellStyle name="Note 4 18 4 3 2 3 3" xfId="48419"/>
    <cellStyle name="Note 4 18 4 3 2 4" xfId="22025"/>
    <cellStyle name="Note 4 18 4 3 2 5" xfId="36477"/>
    <cellStyle name="Note 4 18 4 3 3" xfId="7051"/>
    <cellStyle name="Note 4 18 4 3 3 2" xfId="24486"/>
    <cellStyle name="Note 4 18 4 3 3 3" xfId="38938"/>
    <cellStyle name="Note 4 18 4 3 4" xfId="9492"/>
    <cellStyle name="Note 4 18 4 3 4 2" xfId="26927"/>
    <cellStyle name="Note 4 18 4 3 4 3" xfId="41379"/>
    <cellStyle name="Note 4 18 4 3 5" xfId="11912"/>
    <cellStyle name="Note 4 18 4 3 5 2" xfId="29347"/>
    <cellStyle name="Note 4 18 4 3 5 3" xfId="43799"/>
    <cellStyle name="Note 4 18 4 3 6" xfId="18919"/>
    <cellStyle name="Note 4 18 4 4" xfId="2079"/>
    <cellStyle name="Note 4 18 4 4 2" xfId="4590"/>
    <cellStyle name="Note 4 18 4 4 2 2" xfId="22026"/>
    <cellStyle name="Note 4 18 4 4 2 3" xfId="36478"/>
    <cellStyle name="Note 4 18 4 4 3" xfId="7052"/>
    <cellStyle name="Note 4 18 4 4 3 2" xfId="24487"/>
    <cellStyle name="Note 4 18 4 4 3 3" xfId="38939"/>
    <cellStyle name="Note 4 18 4 4 4" xfId="9493"/>
    <cellStyle name="Note 4 18 4 4 4 2" xfId="26928"/>
    <cellStyle name="Note 4 18 4 4 4 3" xfId="41380"/>
    <cellStyle name="Note 4 18 4 4 5" xfId="11913"/>
    <cellStyle name="Note 4 18 4 4 5 2" xfId="29348"/>
    <cellStyle name="Note 4 18 4 4 5 3" xfId="43800"/>
    <cellStyle name="Note 4 18 4 4 6" xfId="15299"/>
    <cellStyle name="Note 4 18 4 4 6 2" xfId="32734"/>
    <cellStyle name="Note 4 18 4 4 6 3" xfId="47186"/>
    <cellStyle name="Note 4 18 4 4 7" xfId="18920"/>
    <cellStyle name="Note 4 18 4 4 8" xfId="20461"/>
    <cellStyle name="Note 4 18 4 5" xfId="4587"/>
    <cellStyle name="Note 4 18 4 5 2" xfId="14069"/>
    <cellStyle name="Note 4 18 4 5 2 2" xfId="31504"/>
    <cellStyle name="Note 4 18 4 5 2 3" xfId="45956"/>
    <cellStyle name="Note 4 18 4 5 3" xfId="16530"/>
    <cellStyle name="Note 4 18 4 5 3 2" xfId="33965"/>
    <cellStyle name="Note 4 18 4 5 3 3" xfId="48417"/>
    <cellStyle name="Note 4 18 4 5 4" xfId="22023"/>
    <cellStyle name="Note 4 18 4 5 5" xfId="36475"/>
    <cellStyle name="Note 4 18 4 6" xfId="7049"/>
    <cellStyle name="Note 4 18 4 6 2" xfId="24484"/>
    <cellStyle name="Note 4 18 4 6 3" xfId="38936"/>
    <cellStyle name="Note 4 18 4 7" xfId="9490"/>
    <cellStyle name="Note 4 18 4 7 2" xfId="26925"/>
    <cellStyle name="Note 4 18 4 7 3" xfId="41377"/>
    <cellStyle name="Note 4 18 4 8" xfId="11910"/>
    <cellStyle name="Note 4 18 4 8 2" xfId="29345"/>
    <cellStyle name="Note 4 18 4 8 3" xfId="43797"/>
    <cellStyle name="Note 4 18 4 9" xfId="18917"/>
    <cellStyle name="Note 4 18 5" xfId="2080"/>
    <cellStyle name="Note 4 18 5 2" xfId="2081"/>
    <cellStyle name="Note 4 18 5 2 2" xfId="4592"/>
    <cellStyle name="Note 4 18 5 2 2 2" xfId="14073"/>
    <cellStyle name="Note 4 18 5 2 2 2 2" xfId="31508"/>
    <cellStyle name="Note 4 18 5 2 2 2 3" xfId="45960"/>
    <cellStyle name="Note 4 18 5 2 2 3" xfId="16534"/>
    <cellStyle name="Note 4 18 5 2 2 3 2" xfId="33969"/>
    <cellStyle name="Note 4 18 5 2 2 3 3" xfId="48421"/>
    <cellStyle name="Note 4 18 5 2 2 4" xfId="22028"/>
    <cellStyle name="Note 4 18 5 2 2 5" xfId="36480"/>
    <cellStyle name="Note 4 18 5 2 3" xfId="7054"/>
    <cellStyle name="Note 4 18 5 2 3 2" xfId="24489"/>
    <cellStyle name="Note 4 18 5 2 3 3" xfId="38941"/>
    <cellStyle name="Note 4 18 5 2 4" xfId="9495"/>
    <cellStyle name="Note 4 18 5 2 4 2" xfId="26930"/>
    <cellStyle name="Note 4 18 5 2 4 3" xfId="41382"/>
    <cellStyle name="Note 4 18 5 2 5" xfId="11915"/>
    <cellStyle name="Note 4 18 5 2 5 2" xfId="29350"/>
    <cellStyle name="Note 4 18 5 2 5 3" xfId="43802"/>
    <cellStyle name="Note 4 18 5 2 6" xfId="18922"/>
    <cellStyle name="Note 4 18 5 3" xfId="2082"/>
    <cellStyle name="Note 4 18 5 3 2" xfId="4593"/>
    <cellStyle name="Note 4 18 5 3 2 2" xfId="14074"/>
    <cellStyle name="Note 4 18 5 3 2 2 2" xfId="31509"/>
    <cellStyle name="Note 4 18 5 3 2 2 3" xfId="45961"/>
    <cellStyle name="Note 4 18 5 3 2 3" xfId="16535"/>
    <cellStyle name="Note 4 18 5 3 2 3 2" xfId="33970"/>
    <cellStyle name="Note 4 18 5 3 2 3 3" xfId="48422"/>
    <cellStyle name="Note 4 18 5 3 2 4" xfId="22029"/>
    <cellStyle name="Note 4 18 5 3 2 5" xfId="36481"/>
    <cellStyle name="Note 4 18 5 3 3" xfId="7055"/>
    <cellStyle name="Note 4 18 5 3 3 2" xfId="24490"/>
    <cellStyle name="Note 4 18 5 3 3 3" xfId="38942"/>
    <cellStyle name="Note 4 18 5 3 4" xfId="9496"/>
    <cellStyle name="Note 4 18 5 3 4 2" xfId="26931"/>
    <cellStyle name="Note 4 18 5 3 4 3" xfId="41383"/>
    <cellStyle name="Note 4 18 5 3 5" xfId="11916"/>
    <cellStyle name="Note 4 18 5 3 5 2" xfId="29351"/>
    <cellStyle name="Note 4 18 5 3 5 3" xfId="43803"/>
    <cellStyle name="Note 4 18 5 3 6" xfId="18923"/>
    <cellStyle name="Note 4 18 5 4" xfId="2083"/>
    <cellStyle name="Note 4 18 5 4 2" xfId="4594"/>
    <cellStyle name="Note 4 18 5 4 2 2" xfId="22030"/>
    <cellStyle name="Note 4 18 5 4 2 3" xfId="36482"/>
    <cellStyle name="Note 4 18 5 4 3" xfId="7056"/>
    <cellStyle name="Note 4 18 5 4 3 2" xfId="24491"/>
    <cellStyle name="Note 4 18 5 4 3 3" xfId="38943"/>
    <cellStyle name="Note 4 18 5 4 4" xfId="9497"/>
    <cellStyle name="Note 4 18 5 4 4 2" xfId="26932"/>
    <cellStyle name="Note 4 18 5 4 4 3" xfId="41384"/>
    <cellStyle name="Note 4 18 5 4 5" xfId="11917"/>
    <cellStyle name="Note 4 18 5 4 5 2" xfId="29352"/>
    <cellStyle name="Note 4 18 5 4 5 3" xfId="43804"/>
    <cellStyle name="Note 4 18 5 4 6" xfId="15300"/>
    <cellStyle name="Note 4 18 5 4 6 2" xfId="32735"/>
    <cellStyle name="Note 4 18 5 4 6 3" xfId="47187"/>
    <cellStyle name="Note 4 18 5 4 7" xfId="18924"/>
    <cellStyle name="Note 4 18 5 4 8" xfId="20462"/>
    <cellStyle name="Note 4 18 5 5" xfId="4591"/>
    <cellStyle name="Note 4 18 5 5 2" xfId="14072"/>
    <cellStyle name="Note 4 18 5 5 2 2" xfId="31507"/>
    <cellStyle name="Note 4 18 5 5 2 3" xfId="45959"/>
    <cellStyle name="Note 4 18 5 5 3" xfId="16533"/>
    <cellStyle name="Note 4 18 5 5 3 2" xfId="33968"/>
    <cellStyle name="Note 4 18 5 5 3 3" xfId="48420"/>
    <cellStyle name="Note 4 18 5 5 4" xfId="22027"/>
    <cellStyle name="Note 4 18 5 5 5" xfId="36479"/>
    <cellStyle name="Note 4 18 5 6" xfId="7053"/>
    <cellStyle name="Note 4 18 5 6 2" xfId="24488"/>
    <cellStyle name="Note 4 18 5 6 3" xfId="38940"/>
    <cellStyle name="Note 4 18 5 7" xfId="9494"/>
    <cellStyle name="Note 4 18 5 7 2" xfId="26929"/>
    <cellStyle name="Note 4 18 5 7 3" xfId="41381"/>
    <cellStyle name="Note 4 18 5 8" xfId="11914"/>
    <cellStyle name="Note 4 18 5 8 2" xfId="29349"/>
    <cellStyle name="Note 4 18 5 8 3" xfId="43801"/>
    <cellStyle name="Note 4 18 5 9" xfId="18921"/>
    <cellStyle name="Note 4 18 6" xfId="2084"/>
    <cellStyle name="Note 4 18 6 2" xfId="4595"/>
    <cellStyle name="Note 4 18 6 2 2" xfId="14075"/>
    <cellStyle name="Note 4 18 6 2 2 2" xfId="31510"/>
    <cellStyle name="Note 4 18 6 2 2 3" xfId="45962"/>
    <cellStyle name="Note 4 18 6 2 3" xfId="16536"/>
    <cellStyle name="Note 4 18 6 2 3 2" xfId="33971"/>
    <cellStyle name="Note 4 18 6 2 3 3" xfId="48423"/>
    <cellStyle name="Note 4 18 6 2 4" xfId="22031"/>
    <cellStyle name="Note 4 18 6 2 5" xfId="36483"/>
    <cellStyle name="Note 4 18 6 3" xfId="7057"/>
    <cellStyle name="Note 4 18 6 3 2" xfId="24492"/>
    <cellStyle name="Note 4 18 6 3 3" xfId="38944"/>
    <cellStyle name="Note 4 18 6 4" xfId="9498"/>
    <cellStyle name="Note 4 18 6 4 2" xfId="26933"/>
    <cellStyle name="Note 4 18 6 4 3" xfId="41385"/>
    <cellStyle name="Note 4 18 6 5" xfId="11918"/>
    <cellStyle name="Note 4 18 6 5 2" xfId="29353"/>
    <cellStyle name="Note 4 18 6 5 3" xfId="43805"/>
    <cellStyle name="Note 4 18 6 6" xfId="18925"/>
    <cellStyle name="Note 4 18 7" xfId="2085"/>
    <cellStyle name="Note 4 18 7 2" xfId="4596"/>
    <cellStyle name="Note 4 18 7 2 2" xfId="14076"/>
    <cellStyle name="Note 4 18 7 2 2 2" xfId="31511"/>
    <cellStyle name="Note 4 18 7 2 2 3" xfId="45963"/>
    <cellStyle name="Note 4 18 7 2 3" xfId="16537"/>
    <cellStyle name="Note 4 18 7 2 3 2" xfId="33972"/>
    <cellStyle name="Note 4 18 7 2 3 3" xfId="48424"/>
    <cellStyle name="Note 4 18 7 2 4" xfId="22032"/>
    <cellStyle name="Note 4 18 7 2 5" xfId="36484"/>
    <cellStyle name="Note 4 18 7 3" xfId="7058"/>
    <cellStyle name="Note 4 18 7 3 2" xfId="24493"/>
    <cellStyle name="Note 4 18 7 3 3" xfId="38945"/>
    <cellStyle name="Note 4 18 7 4" xfId="9499"/>
    <cellStyle name="Note 4 18 7 4 2" xfId="26934"/>
    <cellStyle name="Note 4 18 7 4 3" xfId="41386"/>
    <cellStyle name="Note 4 18 7 5" xfId="11919"/>
    <cellStyle name="Note 4 18 7 5 2" xfId="29354"/>
    <cellStyle name="Note 4 18 7 5 3" xfId="43806"/>
    <cellStyle name="Note 4 18 7 6" xfId="18926"/>
    <cellStyle name="Note 4 18 8" xfId="2086"/>
    <cellStyle name="Note 4 18 8 2" xfId="4597"/>
    <cellStyle name="Note 4 18 8 2 2" xfId="22033"/>
    <cellStyle name="Note 4 18 8 2 3" xfId="36485"/>
    <cellStyle name="Note 4 18 8 3" xfId="7059"/>
    <cellStyle name="Note 4 18 8 3 2" xfId="24494"/>
    <cellStyle name="Note 4 18 8 3 3" xfId="38946"/>
    <cellStyle name="Note 4 18 8 4" xfId="9500"/>
    <cellStyle name="Note 4 18 8 4 2" xfId="26935"/>
    <cellStyle name="Note 4 18 8 4 3" xfId="41387"/>
    <cellStyle name="Note 4 18 8 5" xfId="11920"/>
    <cellStyle name="Note 4 18 8 5 2" xfId="29355"/>
    <cellStyle name="Note 4 18 8 5 3" xfId="43807"/>
    <cellStyle name="Note 4 18 8 6" xfId="15301"/>
    <cellStyle name="Note 4 18 8 6 2" xfId="32736"/>
    <cellStyle name="Note 4 18 8 6 3" xfId="47188"/>
    <cellStyle name="Note 4 18 8 7" xfId="18927"/>
    <cellStyle name="Note 4 18 8 8" xfId="20463"/>
    <cellStyle name="Note 4 18 9" xfId="4578"/>
    <cellStyle name="Note 4 18 9 2" xfId="14062"/>
    <cellStyle name="Note 4 18 9 2 2" xfId="31497"/>
    <cellStyle name="Note 4 18 9 2 3" xfId="45949"/>
    <cellStyle name="Note 4 18 9 3" xfId="16523"/>
    <cellStyle name="Note 4 18 9 3 2" xfId="33958"/>
    <cellStyle name="Note 4 18 9 3 3" xfId="48410"/>
    <cellStyle name="Note 4 18 9 4" xfId="22014"/>
    <cellStyle name="Note 4 18 9 5" xfId="36466"/>
    <cellStyle name="Note 4 19" xfId="2087"/>
    <cellStyle name="Note 4 19 10" xfId="7060"/>
    <cellStyle name="Note 4 19 10 2" xfId="24495"/>
    <cellStyle name="Note 4 19 10 3" xfId="38947"/>
    <cellStyle name="Note 4 19 11" xfId="9501"/>
    <cellStyle name="Note 4 19 11 2" xfId="26936"/>
    <cellStyle name="Note 4 19 11 3" xfId="41388"/>
    <cellStyle name="Note 4 19 12" xfId="11921"/>
    <cellStyle name="Note 4 19 12 2" xfId="29356"/>
    <cellStyle name="Note 4 19 12 3" xfId="43808"/>
    <cellStyle name="Note 4 19 13" xfId="18928"/>
    <cellStyle name="Note 4 19 2" xfId="2088"/>
    <cellStyle name="Note 4 19 2 2" xfId="2089"/>
    <cellStyle name="Note 4 19 2 2 2" xfId="4600"/>
    <cellStyle name="Note 4 19 2 2 2 2" xfId="14079"/>
    <cellStyle name="Note 4 19 2 2 2 2 2" xfId="31514"/>
    <cellStyle name="Note 4 19 2 2 2 2 3" xfId="45966"/>
    <cellStyle name="Note 4 19 2 2 2 3" xfId="16540"/>
    <cellStyle name="Note 4 19 2 2 2 3 2" xfId="33975"/>
    <cellStyle name="Note 4 19 2 2 2 3 3" xfId="48427"/>
    <cellStyle name="Note 4 19 2 2 2 4" xfId="22036"/>
    <cellStyle name="Note 4 19 2 2 2 5" xfId="36488"/>
    <cellStyle name="Note 4 19 2 2 3" xfId="7062"/>
    <cellStyle name="Note 4 19 2 2 3 2" xfId="24497"/>
    <cellStyle name="Note 4 19 2 2 3 3" xfId="38949"/>
    <cellStyle name="Note 4 19 2 2 4" xfId="9503"/>
    <cellStyle name="Note 4 19 2 2 4 2" xfId="26938"/>
    <cellStyle name="Note 4 19 2 2 4 3" xfId="41390"/>
    <cellStyle name="Note 4 19 2 2 5" xfId="11923"/>
    <cellStyle name="Note 4 19 2 2 5 2" xfId="29358"/>
    <cellStyle name="Note 4 19 2 2 5 3" xfId="43810"/>
    <cellStyle name="Note 4 19 2 2 6" xfId="18930"/>
    <cellStyle name="Note 4 19 2 3" xfId="2090"/>
    <cellStyle name="Note 4 19 2 3 2" xfId="4601"/>
    <cellStyle name="Note 4 19 2 3 2 2" xfId="14080"/>
    <cellStyle name="Note 4 19 2 3 2 2 2" xfId="31515"/>
    <cellStyle name="Note 4 19 2 3 2 2 3" xfId="45967"/>
    <cellStyle name="Note 4 19 2 3 2 3" xfId="16541"/>
    <cellStyle name="Note 4 19 2 3 2 3 2" xfId="33976"/>
    <cellStyle name="Note 4 19 2 3 2 3 3" xfId="48428"/>
    <cellStyle name="Note 4 19 2 3 2 4" xfId="22037"/>
    <cellStyle name="Note 4 19 2 3 2 5" xfId="36489"/>
    <cellStyle name="Note 4 19 2 3 3" xfId="7063"/>
    <cellStyle name="Note 4 19 2 3 3 2" xfId="24498"/>
    <cellStyle name="Note 4 19 2 3 3 3" xfId="38950"/>
    <cellStyle name="Note 4 19 2 3 4" xfId="9504"/>
    <cellStyle name="Note 4 19 2 3 4 2" xfId="26939"/>
    <cellStyle name="Note 4 19 2 3 4 3" xfId="41391"/>
    <cellStyle name="Note 4 19 2 3 5" xfId="11924"/>
    <cellStyle name="Note 4 19 2 3 5 2" xfId="29359"/>
    <cellStyle name="Note 4 19 2 3 5 3" xfId="43811"/>
    <cellStyle name="Note 4 19 2 3 6" xfId="18931"/>
    <cellStyle name="Note 4 19 2 4" xfId="2091"/>
    <cellStyle name="Note 4 19 2 4 2" xfId="4602"/>
    <cellStyle name="Note 4 19 2 4 2 2" xfId="22038"/>
    <cellStyle name="Note 4 19 2 4 2 3" xfId="36490"/>
    <cellStyle name="Note 4 19 2 4 3" xfId="7064"/>
    <cellStyle name="Note 4 19 2 4 3 2" xfId="24499"/>
    <cellStyle name="Note 4 19 2 4 3 3" xfId="38951"/>
    <cellStyle name="Note 4 19 2 4 4" xfId="9505"/>
    <cellStyle name="Note 4 19 2 4 4 2" xfId="26940"/>
    <cellStyle name="Note 4 19 2 4 4 3" xfId="41392"/>
    <cellStyle name="Note 4 19 2 4 5" xfId="11925"/>
    <cellStyle name="Note 4 19 2 4 5 2" xfId="29360"/>
    <cellStyle name="Note 4 19 2 4 5 3" xfId="43812"/>
    <cellStyle name="Note 4 19 2 4 6" xfId="15302"/>
    <cellStyle name="Note 4 19 2 4 6 2" xfId="32737"/>
    <cellStyle name="Note 4 19 2 4 6 3" xfId="47189"/>
    <cellStyle name="Note 4 19 2 4 7" xfId="18932"/>
    <cellStyle name="Note 4 19 2 4 8" xfId="20464"/>
    <cellStyle name="Note 4 19 2 5" xfId="4599"/>
    <cellStyle name="Note 4 19 2 5 2" xfId="14078"/>
    <cellStyle name="Note 4 19 2 5 2 2" xfId="31513"/>
    <cellStyle name="Note 4 19 2 5 2 3" xfId="45965"/>
    <cellStyle name="Note 4 19 2 5 3" xfId="16539"/>
    <cellStyle name="Note 4 19 2 5 3 2" xfId="33974"/>
    <cellStyle name="Note 4 19 2 5 3 3" xfId="48426"/>
    <cellStyle name="Note 4 19 2 5 4" xfId="22035"/>
    <cellStyle name="Note 4 19 2 5 5" xfId="36487"/>
    <cellStyle name="Note 4 19 2 6" xfId="7061"/>
    <cellStyle name="Note 4 19 2 6 2" xfId="24496"/>
    <cellStyle name="Note 4 19 2 6 3" xfId="38948"/>
    <cellStyle name="Note 4 19 2 7" xfId="9502"/>
    <cellStyle name="Note 4 19 2 7 2" xfId="26937"/>
    <cellStyle name="Note 4 19 2 7 3" xfId="41389"/>
    <cellStyle name="Note 4 19 2 8" xfId="11922"/>
    <cellStyle name="Note 4 19 2 8 2" xfId="29357"/>
    <cellStyle name="Note 4 19 2 8 3" xfId="43809"/>
    <cellStyle name="Note 4 19 2 9" xfId="18929"/>
    <cellStyle name="Note 4 19 3" xfId="2092"/>
    <cellStyle name="Note 4 19 3 2" xfId="2093"/>
    <cellStyle name="Note 4 19 3 2 2" xfId="4604"/>
    <cellStyle name="Note 4 19 3 2 2 2" xfId="14082"/>
    <cellStyle name="Note 4 19 3 2 2 2 2" xfId="31517"/>
    <cellStyle name="Note 4 19 3 2 2 2 3" xfId="45969"/>
    <cellStyle name="Note 4 19 3 2 2 3" xfId="16543"/>
    <cellStyle name="Note 4 19 3 2 2 3 2" xfId="33978"/>
    <cellStyle name="Note 4 19 3 2 2 3 3" xfId="48430"/>
    <cellStyle name="Note 4 19 3 2 2 4" xfId="22040"/>
    <cellStyle name="Note 4 19 3 2 2 5" xfId="36492"/>
    <cellStyle name="Note 4 19 3 2 3" xfId="7066"/>
    <cellStyle name="Note 4 19 3 2 3 2" xfId="24501"/>
    <cellStyle name="Note 4 19 3 2 3 3" xfId="38953"/>
    <cellStyle name="Note 4 19 3 2 4" xfId="9507"/>
    <cellStyle name="Note 4 19 3 2 4 2" xfId="26942"/>
    <cellStyle name="Note 4 19 3 2 4 3" xfId="41394"/>
    <cellStyle name="Note 4 19 3 2 5" xfId="11927"/>
    <cellStyle name="Note 4 19 3 2 5 2" xfId="29362"/>
    <cellStyle name="Note 4 19 3 2 5 3" xfId="43814"/>
    <cellStyle name="Note 4 19 3 2 6" xfId="18934"/>
    <cellStyle name="Note 4 19 3 3" xfId="2094"/>
    <cellStyle name="Note 4 19 3 3 2" xfId="4605"/>
    <cellStyle name="Note 4 19 3 3 2 2" xfId="14083"/>
    <cellStyle name="Note 4 19 3 3 2 2 2" xfId="31518"/>
    <cellStyle name="Note 4 19 3 3 2 2 3" xfId="45970"/>
    <cellStyle name="Note 4 19 3 3 2 3" xfId="16544"/>
    <cellStyle name="Note 4 19 3 3 2 3 2" xfId="33979"/>
    <cellStyle name="Note 4 19 3 3 2 3 3" xfId="48431"/>
    <cellStyle name="Note 4 19 3 3 2 4" xfId="22041"/>
    <cellStyle name="Note 4 19 3 3 2 5" xfId="36493"/>
    <cellStyle name="Note 4 19 3 3 3" xfId="7067"/>
    <cellStyle name="Note 4 19 3 3 3 2" xfId="24502"/>
    <cellStyle name="Note 4 19 3 3 3 3" xfId="38954"/>
    <cellStyle name="Note 4 19 3 3 4" xfId="9508"/>
    <cellStyle name="Note 4 19 3 3 4 2" xfId="26943"/>
    <cellStyle name="Note 4 19 3 3 4 3" xfId="41395"/>
    <cellStyle name="Note 4 19 3 3 5" xfId="11928"/>
    <cellStyle name="Note 4 19 3 3 5 2" xfId="29363"/>
    <cellStyle name="Note 4 19 3 3 5 3" xfId="43815"/>
    <cellStyle name="Note 4 19 3 3 6" xfId="18935"/>
    <cellStyle name="Note 4 19 3 4" xfId="2095"/>
    <cellStyle name="Note 4 19 3 4 2" xfId="4606"/>
    <cellStyle name="Note 4 19 3 4 2 2" xfId="22042"/>
    <cellStyle name="Note 4 19 3 4 2 3" xfId="36494"/>
    <cellStyle name="Note 4 19 3 4 3" xfId="7068"/>
    <cellStyle name="Note 4 19 3 4 3 2" xfId="24503"/>
    <cellStyle name="Note 4 19 3 4 3 3" xfId="38955"/>
    <cellStyle name="Note 4 19 3 4 4" xfId="9509"/>
    <cellStyle name="Note 4 19 3 4 4 2" xfId="26944"/>
    <cellStyle name="Note 4 19 3 4 4 3" xfId="41396"/>
    <cellStyle name="Note 4 19 3 4 5" xfId="11929"/>
    <cellStyle name="Note 4 19 3 4 5 2" xfId="29364"/>
    <cellStyle name="Note 4 19 3 4 5 3" xfId="43816"/>
    <cellStyle name="Note 4 19 3 4 6" xfId="15303"/>
    <cellStyle name="Note 4 19 3 4 6 2" xfId="32738"/>
    <cellStyle name="Note 4 19 3 4 6 3" xfId="47190"/>
    <cellStyle name="Note 4 19 3 4 7" xfId="18936"/>
    <cellStyle name="Note 4 19 3 4 8" xfId="20465"/>
    <cellStyle name="Note 4 19 3 5" xfId="4603"/>
    <cellStyle name="Note 4 19 3 5 2" xfId="14081"/>
    <cellStyle name="Note 4 19 3 5 2 2" xfId="31516"/>
    <cellStyle name="Note 4 19 3 5 2 3" xfId="45968"/>
    <cellStyle name="Note 4 19 3 5 3" xfId="16542"/>
    <cellStyle name="Note 4 19 3 5 3 2" xfId="33977"/>
    <cellStyle name="Note 4 19 3 5 3 3" xfId="48429"/>
    <cellStyle name="Note 4 19 3 5 4" xfId="22039"/>
    <cellStyle name="Note 4 19 3 5 5" xfId="36491"/>
    <cellStyle name="Note 4 19 3 6" xfId="7065"/>
    <cellStyle name="Note 4 19 3 6 2" xfId="24500"/>
    <cellStyle name="Note 4 19 3 6 3" xfId="38952"/>
    <cellStyle name="Note 4 19 3 7" xfId="9506"/>
    <cellStyle name="Note 4 19 3 7 2" xfId="26941"/>
    <cellStyle name="Note 4 19 3 7 3" xfId="41393"/>
    <cellStyle name="Note 4 19 3 8" xfId="11926"/>
    <cellStyle name="Note 4 19 3 8 2" xfId="29361"/>
    <cellStyle name="Note 4 19 3 8 3" xfId="43813"/>
    <cellStyle name="Note 4 19 3 9" xfId="18933"/>
    <cellStyle name="Note 4 19 4" xfId="2096"/>
    <cellStyle name="Note 4 19 4 2" xfId="2097"/>
    <cellStyle name="Note 4 19 4 2 2" xfId="4608"/>
    <cellStyle name="Note 4 19 4 2 2 2" xfId="14085"/>
    <cellStyle name="Note 4 19 4 2 2 2 2" xfId="31520"/>
    <cellStyle name="Note 4 19 4 2 2 2 3" xfId="45972"/>
    <cellStyle name="Note 4 19 4 2 2 3" xfId="16546"/>
    <cellStyle name="Note 4 19 4 2 2 3 2" xfId="33981"/>
    <cellStyle name="Note 4 19 4 2 2 3 3" xfId="48433"/>
    <cellStyle name="Note 4 19 4 2 2 4" xfId="22044"/>
    <cellStyle name="Note 4 19 4 2 2 5" xfId="36496"/>
    <cellStyle name="Note 4 19 4 2 3" xfId="7070"/>
    <cellStyle name="Note 4 19 4 2 3 2" xfId="24505"/>
    <cellStyle name="Note 4 19 4 2 3 3" xfId="38957"/>
    <cellStyle name="Note 4 19 4 2 4" xfId="9511"/>
    <cellStyle name="Note 4 19 4 2 4 2" xfId="26946"/>
    <cellStyle name="Note 4 19 4 2 4 3" xfId="41398"/>
    <cellStyle name="Note 4 19 4 2 5" xfId="11931"/>
    <cellStyle name="Note 4 19 4 2 5 2" xfId="29366"/>
    <cellStyle name="Note 4 19 4 2 5 3" xfId="43818"/>
    <cellStyle name="Note 4 19 4 2 6" xfId="18938"/>
    <cellStyle name="Note 4 19 4 3" xfId="2098"/>
    <cellStyle name="Note 4 19 4 3 2" xfId="4609"/>
    <cellStyle name="Note 4 19 4 3 2 2" xfId="14086"/>
    <cellStyle name="Note 4 19 4 3 2 2 2" xfId="31521"/>
    <cellStyle name="Note 4 19 4 3 2 2 3" xfId="45973"/>
    <cellStyle name="Note 4 19 4 3 2 3" xfId="16547"/>
    <cellStyle name="Note 4 19 4 3 2 3 2" xfId="33982"/>
    <cellStyle name="Note 4 19 4 3 2 3 3" xfId="48434"/>
    <cellStyle name="Note 4 19 4 3 2 4" xfId="22045"/>
    <cellStyle name="Note 4 19 4 3 2 5" xfId="36497"/>
    <cellStyle name="Note 4 19 4 3 3" xfId="7071"/>
    <cellStyle name="Note 4 19 4 3 3 2" xfId="24506"/>
    <cellStyle name="Note 4 19 4 3 3 3" xfId="38958"/>
    <cellStyle name="Note 4 19 4 3 4" xfId="9512"/>
    <cellStyle name="Note 4 19 4 3 4 2" xfId="26947"/>
    <cellStyle name="Note 4 19 4 3 4 3" xfId="41399"/>
    <cellStyle name="Note 4 19 4 3 5" xfId="11932"/>
    <cellStyle name="Note 4 19 4 3 5 2" xfId="29367"/>
    <cellStyle name="Note 4 19 4 3 5 3" xfId="43819"/>
    <cellStyle name="Note 4 19 4 3 6" xfId="18939"/>
    <cellStyle name="Note 4 19 4 4" xfId="2099"/>
    <cellStyle name="Note 4 19 4 4 2" xfId="4610"/>
    <cellStyle name="Note 4 19 4 4 2 2" xfId="22046"/>
    <cellStyle name="Note 4 19 4 4 2 3" xfId="36498"/>
    <cellStyle name="Note 4 19 4 4 3" xfId="7072"/>
    <cellStyle name="Note 4 19 4 4 3 2" xfId="24507"/>
    <cellStyle name="Note 4 19 4 4 3 3" xfId="38959"/>
    <cellStyle name="Note 4 19 4 4 4" xfId="9513"/>
    <cellStyle name="Note 4 19 4 4 4 2" xfId="26948"/>
    <cellStyle name="Note 4 19 4 4 4 3" xfId="41400"/>
    <cellStyle name="Note 4 19 4 4 5" xfId="11933"/>
    <cellStyle name="Note 4 19 4 4 5 2" xfId="29368"/>
    <cellStyle name="Note 4 19 4 4 5 3" xfId="43820"/>
    <cellStyle name="Note 4 19 4 4 6" xfId="15304"/>
    <cellStyle name="Note 4 19 4 4 6 2" xfId="32739"/>
    <cellStyle name="Note 4 19 4 4 6 3" xfId="47191"/>
    <cellStyle name="Note 4 19 4 4 7" xfId="18940"/>
    <cellStyle name="Note 4 19 4 4 8" xfId="20466"/>
    <cellStyle name="Note 4 19 4 5" xfId="4607"/>
    <cellStyle name="Note 4 19 4 5 2" xfId="14084"/>
    <cellStyle name="Note 4 19 4 5 2 2" xfId="31519"/>
    <cellStyle name="Note 4 19 4 5 2 3" xfId="45971"/>
    <cellStyle name="Note 4 19 4 5 3" xfId="16545"/>
    <cellStyle name="Note 4 19 4 5 3 2" xfId="33980"/>
    <cellStyle name="Note 4 19 4 5 3 3" xfId="48432"/>
    <cellStyle name="Note 4 19 4 5 4" xfId="22043"/>
    <cellStyle name="Note 4 19 4 5 5" xfId="36495"/>
    <cellStyle name="Note 4 19 4 6" xfId="7069"/>
    <cellStyle name="Note 4 19 4 6 2" xfId="24504"/>
    <cellStyle name="Note 4 19 4 6 3" xfId="38956"/>
    <cellStyle name="Note 4 19 4 7" xfId="9510"/>
    <cellStyle name="Note 4 19 4 7 2" xfId="26945"/>
    <cellStyle name="Note 4 19 4 7 3" xfId="41397"/>
    <cellStyle name="Note 4 19 4 8" xfId="11930"/>
    <cellStyle name="Note 4 19 4 8 2" xfId="29365"/>
    <cellStyle name="Note 4 19 4 8 3" xfId="43817"/>
    <cellStyle name="Note 4 19 4 9" xfId="18937"/>
    <cellStyle name="Note 4 19 5" xfId="2100"/>
    <cellStyle name="Note 4 19 5 2" xfId="2101"/>
    <cellStyle name="Note 4 19 5 2 2" xfId="4612"/>
    <cellStyle name="Note 4 19 5 2 2 2" xfId="14088"/>
    <cellStyle name="Note 4 19 5 2 2 2 2" xfId="31523"/>
    <cellStyle name="Note 4 19 5 2 2 2 3" xfId="45975"/>
    <cellStyle name="Note 4 19 5 2 2 3" xfId="16549"/>
    <cellStyle name="Note 4 19 5 2 2 3 2" xfId="33984"/>
    <cellStyle name="Note 4 19 5 2 2 3 3" xfId="48436"/>
    <cellStyle name="Note 4 19 5 2 2 4" xfId="22048"/>
    <cellStyle name="Note 4 19 5 2 2 5" xfId="36500"/>
    <cellStyle name="Note 4 19 5 2 3" xfId="7074"/>
    <cellStyle name="Note 4 19 5 2 3 2" xfId="24509"/>
    <cellStyle name="Note 4 19 5 2 3 3" xfId="38961"/>
    <cellStyle name="Note 4 19 5 2 4" xfId="9515"/>
    <cellStyle name="Note 4 19 5 2 4 2" xfId="26950"/>
    <cellStyle name="Note 4 19 5 2 4 3" xfId="41402"/>
    <cellStyle name="Note 4 19 5 2 5" xfId="11935"/>
    <cellStyle name="Note 4 19 5 2 5 2" xfId="29370"/>
    <cellStyle name="Note 4 19 5 2 5 3" xfId="43822"/>
    <cellStyle name="Note 4 19 5 2 6" xfId="18942"/>
    <cellStyle name="Note 4 19 5 3" xfId="2102"/>
    <cellStyle name="Note 4 19 5 3 2" xfId="4613"/>
    <cellStyle name="Note 4 19 5 3 2 2" xfId="14089"/>
    <cellStyle name="Note 4 19 5 3 2 2 2" xfId="31524"/>
    <cellStyle name="Note 4 19 5 3 2 2 3" xfId="45976"/>
    <cellStyle name="Note 4 19 5 3 2 3" xfId="16550"/>
    <cellStyle name="Note 4 19 5 3 2 3 2" xfId="33985"/>
    <cellStyle name="Note 4 19 5 3 2 3 3" xfId="48437"/>
    <cellStyle name="Note 4 19 5 3 2 4" xfId="22049"/>
    <cellStyle name="Note 4 19 5 3 2 5" xfId="36501"/>
    <cellStyle name="Note 4 19 5 3 3" xfId="7075"/>
    <cellStyle name="Note 4 19 5 3 3 2" xfId="24510"/>
    <cellStyle name="Note 4 19 5 3 3 3" xfId="38962"/>
    <cellStyle name="Note 4 19 5 3 4" xfId="9516"/>
    <cellStyle name="Note 4 19 5 3 4 2" xfId="26951"/>
    <cellStyle name="Note 4 19 5 3 4 3" xfId="41403"/>
    <cellStyle name="Note 4 19 5 3 5" xfId="11936"/>
    <cellStyle name="Note 4 19 5 3 5 2" xfId="29371"/>
    <cellStyle name="Note 4 19 5 3 5 3" xfId="43823"/>
    <cellStyle name="Note 4 19 5 3 6" xfId="18943"/>
    <cellStyle name="Note 4 19 5 4" xfId="2103"/>
    <cellStyle name="Note 4 19 5 4 2" xfId="4614"/>
    <cellStyle name="Note 4 19 5 4 2 2" xfId="22050"/>
    <cellStyle name="Note 4 19 5 4 2 3" xfId="36502"/>
    <cellStyle name="Note 4 19 5 4 3" xfId="7076"/>
    <cellStyle name="Note 4 19 5 4 3 2" xfId="24511"/>
    <cellStyle name="Note 4 19 5 4 3 3" xfId="38963"/>
    <cellStyle name="Note 4 19 5 4 4" xfId="9517"/>
    <cellStyle name="Note 4 19 5 4 4 2" xfId="26952"/>
    <cellStyle name="Note 4 19 5 4 4 3" xfId="41404"/>
    <cellStyle name="Note 4 19 5 4 5" xfId="11937"/>
    <cellStyle name="Note 4 19 5 4 5 2" xfId="29372"/>
    <cellStyle name="Note 4 19 5 4 5 3" xfId="43824"/>
    <cellStyle name="Note 4 19 5 4 6" xfId="15305"/>
    <cellStyle name="Note 4 19 5 4 6 2" xfId="32740"/>
    <cellStyle name="Note 4 19 5 4 6 3" xfId="47192"/>
    <cellStyle name="Note 4 19 5 4 7" xfId="18944"/>
    <cellStyle name="Note 4 19 5 4 8" xfId="20467"/>
    <cellStyle name="Note 4 19 5 5" xfId="4611"/>
    <cellStyle name="Note 4 19 5 5 2" xfId="14087"/>
    <cellStyle name="Note 4 19 5 5 2 2" xfId="31522"/>
    <cellStyle name="Note 4 19 5 5 2 3" xfId="45974"/>
    <cellStyle name="Note 4 19 5 5 3" xfId="16548"/>
    <cellStyle name="Note 4 19 5 5 3 2" xfId="33983"/>
    <cellStyle name="Note 4 19 5 5 3 3" xfId="48435"/>
    <cellStyle name="Note 4 19 5 5 4" xfId="22047"/>
    <cellStyle name="Note 4 19 5 5 5" xfId="36499"/>
    <cellStyle name="Note 4 19 5 6" xfId="7073"/>
    <cellStyle name="Note 4 19 5 6 2" xfId="24508"/>
    <cellStyle name="Note 4 19 5 6 3" xfId="38960"/>
    <cellStyle name="Note 4 19 5 7" xfId="9514"/>
    <cellStyle name="Note 4 19 5 7 2" xfId="26949"/>
    <cellStyle name="Note 4 19 5 7 3" xfId="41401"/>
    <cellStyle name="Note 4 19 5 8" xfId="11934"/>
    <cellStyle name="Note 4 19 5 8 2" xfId="29369"/>
    <cellStyle name="Note 4 19 5 8 3" xfId="43821"/>
    <cellStyle name="Note 4 19 5 9" xfId="18941"/>
    <cellStyle name="Note 4 19 6" xfId="2104"/>
    <cellStyle name="Note 4 19 6 2" xfId="4615"/>
    <cellStyle name="Note 4 19 6 2 2" xfId="14090"/>
    <cellStyle name="Note 4 19 6 2 2 2" xfId="31525"/>
    <cellStyle name="Note 4 19 6 2 2 3" xfId="45977"/>
    <cellStyle name="Note 4 19 6 2 3" xfId="16551"/>
    <cellStyle name="Note 4 19 6 2 3 2" xfId="33986"/>
    <cellStyle name="Note 4 19 6 2 3 3" xfId="48438"/>
    <cellStyle name="Note 4 19 6 2 4" xfId="22051"/>
    <cellStyle name="Note 4 19 6 2 5" xfId="36503"/>
    <cellStyle name="Note 4 19 6 3" xfId="7077"/>
    <cellStyle name="Note 4 19 6 3 2" xfId="24512"/>
    <cellStyle name="Note 4 19 6 3 3" xfId="38964"/>
    <cellStyle name="Note 4 19 6 4" xfId="9518"/>
    <cellStyle name="Note 4 19 6 4 2" xfId="26953"/>
    <cellStyle name="Note 4 19 6 4 3" xfId="41405"/>
    <cellStyle name="Note 4 19 6 5" xfId="11938"/>
    <cellStyle name="Note 4 19 6 5 2" xfId="29373"/>
    <cellStyle name="Note 4 19 6 5 3" xfId="43825"/>
    <cellStyle name="Note 4 19 6 6" xfId="18945"/>
    <cellStyle name="Note 4 19 7" xfId="2105"/>
    <cellStyle name="Note 4 19 7 2" xfId="4616"/>
    <cellStyle name="Note 4 19 7 2 2" xfId="14091"/>
    <cellStyle name="Note 4 19 7 2 2 2" xfId="31526"/>
    <cellStyle name="Note 4 19 7 2 2 3" xfId="45978"/>
    <cellStyle name="Note 4 19 7 2 3" xfId="16552"/>
    <cellStyle name="Note 4 19 7 2 3 2" xfId="33987"/>
    <cellStyle name="Note 4 19 7 2 3 3" xfId="48439"/>
    <cellStyle name="Note 4 19 7 2 4" xfId="22052"/>
    <cellStyle name="Note 4 19 7 2 5" xfId="36504"/>
    <cellStyle name="Note 4 19 7 3" xfId="7078"/>
    <cellStyle name="Note 4 19 7 3 2" xfId="24513"/>
    <cellStyle name="Note 4 19 7 3 3" xfId="38965"/>
    <cellStyle name="Note 4 19 7 4" xfId="9519"/>
    <cellStyle name="Note 4 19 7 4 2" xfId="26954"/>
    <cellStyle name="Note 4 19 7 4 3" xfId="41406"/>
    <cellStyle name="Note 4 19 7 5" xfId="11939"/>
    <cellStyle name="Note 4 19 7 5 2" xfId="29374"/>
    <cellStyle name="Note 4 19 7 5 3" xfId="43826"/>
    <cellStyle name="Note 4 19 7 6" xfId="18946"/>
    <cellStyle name="Note 4 19 8" xfId="2106"/>
    <cellStyle name="Note 4 19 8 2" xfId="4617"/>
    <cellStyle name="Note 4 19 8 2 2" xfId="22053"/>
    <cellStyle name="Note 4 19 8 2 3" xfId="36505"/>
    <cellStyle name="Note 4 19 8 3" xfId="7079"/>
    <cellStyle name="Note 4 19 8 3 2" xfId="24514"/>
    <cellStyle name="Note 4 19 8 3 3" xfId="38966"/>
    <cellStyle name="Note 4 19 8 4" xfId="9520"/>
    <cellStyle name="Note 4 19 8 4 2" xfId="26955"/>
    <cellStyle name="Note 4 19 8 4 3" xfId="41407"/>
    <cellStyle name="Note 4 19 8 5" xfId="11940"/>
    <cellStyle name="Note 4 19 8 5 2" xfId="29375"/>
    <cellStyle name="Note 4 19 8 5 3" xfId="43827"/>
    <cellStyle name="Note 4 19 8 6" xfId="15306"/>
    <cellStyle name="Note 4 19 8 6 2" xfId="32741"/>
    <cellStyle name="Note 4 19 8 6 3" xfId="47193"/>
    <cellStyle name="Note 4 19 8 7" xfId="18947"/>
    <cellStyle name="Note 4 19 8 8" xfId="20468"/>
    <cellStyle name="Note 4 19 9" xfId="4598"/>
    <cellStyle name="Note 4 19 9 2" xfId="14077"/>
    <cellStyle name="Note 4 19 9 2 2" xfId="31512"/>
    <cellStyle name="Note 4 19 9 2 3" xfId="45964"/>
    <cellStyle name="Note 4 19 9 3" xfId="16538"/>
    <cellStyle name="Note 4 19 9 3 2" xfId="33973"/>
    <cellStyle name="Note 4 19 9 3 3" xfId="48425"/>
    <cellStyle name="Note 4 19 9 4" xfId="22034"/>
    <cellStyle name="Note 4 19 9 5" xfId="36486"/>
    <cellStyle name="Note 4 2" xfId="2107"/>
    <cellStyle name="Note 4 2 10" xfId="7080"/>
    <cellStyle name="Note 4 2 10 2" xfId="24515"/>
    <cellStyle name="Note 4 2 10 3" xfId="38967"/>
    <cellStyle name="Note 4 2 11" xfId="9521"/>
    <cellStyle name="Note 4 2 11 2" xfId="26956"/>
    <cellStyle name="Note 4 2 11 3" xfId="41408"/>
    <cellStyle name="Note 4 2 12" xfId="11941"/>
    <cellStyle name="Note 4 2 12 2" xfId="29376"/>
    <cellStyle name="Note 4 2 12 3" xfId="43828"/>
    <cellStyle name="Note 4 2 13" xfId="18948"/>
    <cellStyle name="Note 4 2 2" xfId="2108"/>
    <cellStyle name="Note 4 2 2 2" xfId="2109"/>
    <cellStyle name="Note 4 2 2 2 2" xfId="4620"/>
    <cellStyle name="Note 4 2 2 2 2 2" xfId="14094"/>
    <cellStyle name="Note 4 2 2 2 2 2 2" xfId="31529"/>
    <cellStyle name="Note 4 2 2 2 2 2 3" xfId="45981"/>
    <cellStyle name="Note 4 2 2 2 2 3" xfId="16555"/>
    <cellStyle name="Note 4 2 2 2 2 3 2" xfId="33990"/>
    <cellStyle name="Note 4 2 2 2 2 3 3" xfId="48442"/>
    <cellStyle name="Note 4 2 2 2 2 4" xfId="22056"/>
    <cellStyle name="Note 4 2 2 2 2 5" xfId="36508"/>
    <cellStyle name="Note 4 2 2 2 3" xfId="7082"/>
    <cellStyle name="Note 4 2 2 2 3 2" xfId="24517"/>
    <cellStyle name="Note 4 2 2 2 3 3" xfId="38969"/>
    <cellStyle name="Note 4 2 2 2 4" xfId="9523"/>
    <cellStyle name="Note 4 2 2 2 4 2" xfId="26958"/>
    <cellStyle name="Note 4 2 2 2 4 3" xfId="41410"/>
    <cellStyle name="Note 4 2 2 2 5" xfId="11943"/>
    <cellStyle name="Note 4 2 2 2 5 2" xfId="29378"/>
    <cellStyle name="Note 4 2 2 2 5 3" xfId="43830"/>
    <cellStyle name="Note 4 2 2 2 6" xfId="18950"/>
    <cellStyle name="Note 4 2 2 3" xfId="2110"/>
    <cellStyle name="Note 4 2 2 3 2" xfId="4621"/>
    <cellStyle name="Note 4 2 2 3 2 2" xfId="14095"/>
    <cellStyle name="Note 4 2 2 3 2 2 2" xfId="31530"/>
    <cellStyle name="Note 4 2 2 3 2 2 3" xfId="45982"/>
    <cellStyle name="Note 4 2 2 3 2 3" xfId="16556"/>
    <cellStyle name="Note 4 2 2 3 2 3 2" xfId="33991"/>
    <cellStyle name="Note 4 2 2 3 2 3 3" xfId="48443"/>
    <cellStyle name="Note 4 2 2 3 2 4" xfId="22057"/>
    <cellStyle name="Note 4 2 2 3 2 5" xfId="36509"/>
    <cellStyle name="Note 4 2 2 3 3" xfId="7083"/>
    <cellStyle name="Note 4 2 2 3 3 2" xfId="24518"/>
    <cellStyle name="Note 4 2 2 3 3 3" xfId="38970"/>
    <cellStyle name="Note 4 2 2 3 4" xfId="9524"/>
    <cellStyle name="Note 4 2 2 3 4 2" xfId="26959"/>
    <cellStyle name="Note 4 2 2 3 4 3" xfId="41411"/>
    <cellStyle name="Note 4 2 2 3 5" xfId="11944"/>
    <cellStyle name="Note 4 2 2 3 5 2" xfId="29379"/>
    <cellStyle name="Note 4 2 2 3 5 3" xfId="43831"/>
    <cellStyle name="Note 4 2 2 3 6" xfId="18951"/>
    <cellStyle name="Note 4 2 2 4" xfId="2111"/>
    <cellStyle name="Note 4 2 2 4 2" xfId="4622"/>
    <cellStyle name="Note 4 2 2 4 2 2" xfId="22058"/>
    <cellStyle name="Note 4 2 2 4 2 3" xfId="36510"/>
    <cellStyle name="Note 4 2 2 4 3" xfId="7084"/>
    <cellStyle name="Note 4 2 2 4 3 2" xfId="24519"/>
    <cellStyle name="Note 4 2 2 4 3 3" xfId="38971"/>
    <cellStyle name="Note 4 2 2 4 4" xfId="9525"/>
    <cellStyle name="Note 4 2 2 4 4 2" xfId="26960"/>
    <cellStyle name="Note 4 2 2 4 4 3" xfId="41412"/>
    <cellStyle name="Note 4 2 2 4 5" xfId="11945"/>
    <cellStyle name="Note 4 2 2 4 5 2" xfId="29380"/>
    <cellStyle name="Note 4 2 2 4 5 3" xfId="43832"/>
    <cellStyle name="Note 4 2 2 4 6" xfId="15307"/>
    <cellStyle name="Note 4 2 2 4 6 2" xfId="32742"/>
    <cellStyle name="Note 4 2 2 4 6 3" xfId="47194"/>
    <cellStyle name="Note 4 2 2 4 7" xfId="18952"/>
    <cellStyle name="Note 4 2 2 4 8" xfId="20469"/>
    <cellStyle name="Note 4 2 2 5" xfId="4619"/>
    <cellStyle name="Note 4 2 2 5 2" xfId="14093"/>
    <cellStyle name="Note 4 2 2 5 2 2" xfId="31528"/>
    <cellStyle name="Note 4 2 2 5 2 3" xfId="45980"/>
    <cellStyle name="Note 4 2 2 5 3" xfId="16554"/>
    <cellStyle name="Note 4 2 2 5 3 2" xfId="33989"/>
    <cellStyle name="Note 4 2 2 5 3 3" xfId="48441"/>
    <cellStyle name="Note 4 2 2 5 4" xfId="22055"/>
    <cellStyle name="Note 4 2 2 5 5" xfId="36507"/>
    <cellStyle name="Note 4 2 2 6" xfId="7081"/>
    <cellStyle name="Note 4 2 2 6 2" xfId="24516"/>
    <cellStyle name="Note 4 2 2 6 3" xfId="38968"/>
    <cellStyle name="Note 4 2 2 7" xfId="9522"/>
    <cellStyle name="Note 4 2 2 7 2" xfId="26957"/>
    <cellStyle name="Note 4 2 2 7 3" xfId="41409"/>
    <cellStyle name="Note 4 2 2 8" xfId="11942"/>
    <cellStyle name="Note 4 2 2 8 2" xfId="29377"/>
    <cellStyle name="Note 4 2 2 8 3" xfId="43829"/>
    <cellStyle name="Note 4 2 2 9" xfId="18949"/>
    <cellStyle name="Note 4 2 3" xfId="2112"/>
    <cellStyle name="Note 4 2 3 2" xfId="2113"/>
    <cellStyle name="Note 4 2 3 2 2" xfId="4624"/>
    <cellStyle name="Note 4 2 3 2 2 2" xfId="14097"/>
    <cellStyle name="Note 4 2 3 2 2 2 2" xfId="31532"/>
    <cellStyle name="Note 4 2 3 2 2 2 3" xfId="45984"/>
    <cellStyle name="Note 4 2 3 2 2 3" xfId="16558"/>
    <cellStyle name="Note 4 2 3 2 2 3 2" xfId="33993"/>
    <cellStyle name="Note 4 2 3 2 2 3 3" xfId="48445"/>
    <cellStyle name="Note 4 2 3 2 2 4" xfId="22060"/>
    <cellStyle name="Note 4 2 3 2 2 5" xfId="36512"/>
    <cellStyle name="Note 4 2 3 2 3" xfId="7086"/>
    <cellStyle name="Note 4 2 3 2 3 2" xfId="24521"/>
    <cellStyle name="Note 4 2 3 2 3 3" xfId="38973"/>
    <cellStyle name="Note 4 2 3 2 4" xfId="9527"/>
    <cellStyle name="Note 4 2 3 2 4 2" xfId="26962"/>
    <cellStyle name="Note 4 2 3 2 4 3" xfId="41414"/>
    <cellStyle name="Note 4 2 3 2 5" xfId="11947"/>
    <cellStyle name="Note 4 2 3 2 5 2" xfId="29382"/>
    <cellStyle name="Note 4 2 3 2 5 3" xfId="43834"/>
    <cellStyle name="Note 4 2 3 2 6" xfId="18954"/>
    <cellStyle name="Note 4 2 3 3" xfId="2114"/>
    <cellStyle name="Note 4 2 3 3 2" xfId="4625"/>
    <cellStyle name="Note 4 2 3 3 2 2" xfId="14098"/>
    <cellStyle name="Note 4 2 3 3 2 2 2" xfId="31533"/>
    <cellStyle name="Note 4 2 3 3 2 2 3" xfId="45985"/>
    <cellStyle name="Note 4 2 3 3 2 3" xfId="16559"/>
    <cellStyle name="Note 4 2 3 3 2 3 2" xfId="33994"/>
    <cellStyle name="Note 4 2 3 3 2 3 3" xfId="48446"/>
    <cellStyle name="Note 4 2 3 3 2 4" xfId="22061"/>
    <cellStyle name="Note 4 2 3 3 2 5" xfId="36513"/>
    <cellStyle name="Note 4 2 3 3 3" xfId="7087"/>
    <cellStyle name="Note 4 2 3 3 3 2" xfId="24522"/>
    <cellStyle name="Note 4 2 3 3 3 3" xfId="38974"/>
    <cellStyle name="Note 4 2 3 3 4" xfId="9528"/>
    <cellStyle name="Note 4 2 3 3 4 2" xfId="26963"/>
    <cellStyle name="Note 4 2 3 3 4 3" xfId="41415"/>
    <cellStyle name="Note 4 2 3 3 5" xfId="11948"/>
    <cellStyle name="Note 4 2 3 3 5 2" xfId="29383"/>
    <cellStyle name="Note 4 2 3 3 5 3" xfId="43835"/>
    <cellStyle name="Note 4 2 3 3 6" xfId="18955"/>
    <cellStyle name="Note 4 2 3 4" xfId="2115"/>
    <cellStyle name="Note 4 2 3 4 2" xfId="4626"/>
    <cellStyle name="Note 4 2 3 4 2 2" xfId="22062"/>
    <cellStyle name="Note 4 2 3 4 2 3" xfId="36514"/>
    <cellStyle name="Note 4 2 3 4 3" xfId="7088"/>
    <cellStyle name="Note 4 2 3 4 3 2" xfId="24523"/>
    <cellStyle name="Note 4 2 3 4 3 3" xfId="38975"/>
    <cellStyle name="Note 4 2 3 4 4" xfId="9529"/>
    <cellStyle name="Note 4 2 3 4 4 2" xfId="26964"/>
    <cellStyle name="Note 4 2 3 4 4 3" xfId="41416"/>
    <cellStyle name="Note 4 2 3 4 5" xfId="11949"/>
    <cellStyle name="Note 4 2 3 4 5 2" xfId="29384"/>
    <cellStyle name="Note 4 2 3 4 5 3" xfId="43836"/>
    <cellStyle name="Note 4 2 3 4 6" xfId="15308"/>
    <cellStyle name="Note 4 2 3 4 6 2" xfId="32743"/>
    <cellStyle name="Note 4 2 3 4 6 3" xfId="47195"/>
    <cellStyle name="Note 4 2 3 4 7" xfId="18956"/>
    <cellStyle name="Note 4 2 3 4 8" xfId="20470"/>
    <cellStyle name="Note 4 2 3 5" xfId="4623"/>
    <cellStyle name="Note 4 2 3 5 2" xfId="14096"/>
    <cellStyle name="Note 4 2 3 5 2 2" xfId="31531"/>
    <cellStyle name="Note 4 2 3 5 2 3" xfId="45983"/>
    <cellStyle name="Note 4 2 3 5 3" xfId="16557"/>
    <cellStyle name="Note 4 2 3 5 3 2" xfId="33992"/>
    <cellStyle name="Note 4 2 3 5 3 3" xfId="48444"/>
    <cellStyle name="Note 4 2 3 5 4" xfId="22059"/>
    <cellStyle name="Note 4 2 3 5 5" xfId="36511"/>
    <cellStyle name="Note 4 2 3 6" xfId="7085"/>
    <cellStyle name="Note 4 2 3 6 2" xfId="24520"/>
    <cellStyle name="Note 4 2 3 6 3" xfId="38972"/>
    <cellStyle name="Note 4 2 3 7" xfId="9526"/>
    <cellStyle name="Note 4 2 3 7 2" xfId="26961"/>
    <cellStyle name="Note 4 2 3 7 3" xfId="41413"/>
    <cellStyle name="Note 4 2 3 8" xfId="11946"/>
    <cellStyle name="Note 4 2 3 8 2" xfId="29381"/>
    <cellStyle name="Note 4 2 3 8 3" xfId="43833"/>
    <cellStyle name="Note 4 2 3 9" xfId="18953"/>
    <cellStyle name="Note 4 2 4" xfId="2116"/>
    <cellStyle name="Note 4 2 4 2" xfId="2117"/>
    <cellStyle name="Note 4 2 4 2 2" xfId="4628"/>
    <cellStyle name="Note 4 2 4 2 2 2" xfId="14100"/>
    <cellStyle name="Note 4 2 4 2 2 2 2" xfId="31535"/>
    <cellStyle name="Note 4 2 4 2 2 2 3" xfId="45987"/>
    <cellStyle name="Note 4 2 4 2 2 3" xfId="16561"/>
    <cellStyle name="Note 4 2 4 2 2 3 2" xfId="33996"/>
    <cellStyle name="Note 4 2 4 2 2 3 3" xfId="48448"/>
    <cellStyle name="Note 4 2 4 2 2 4" xfId="22064"/>
    <cellStyle name="Note 4 2 4 2 2 5" xfId="36516"/>
    <cellStyle name="Note 4 2 4 2 3" xfId="7090"/>
    <cellStyle name="Note 4 2 4 2 3 2" xfId="24525"/>
    <cellStyle name="Note 4 2 4 2 3 3" xfId="38977"/>
    <cellStyle name="Note 4 2 4 2 4" xfId="9531"/>
    <cellStyle name="Note 4 2 4 2 4 2" xfId="26966"/>
    <cellStyle name="Note 4 2 4 2 4 3" xfId="41418"/>
    <cellStyle name="Note 4 2 4 2 5" xfId="11951"/>
    <cellStyle name="Note 4 2 4 2 5 2" xfId="29386"/>
    <cellStyle name="Note 4 2 4 2 5 3" xfId="43838"/>
    <cellStyle name="Note 4 2 4 2 6" xfId="18958"/>
    <cellStyle name="Note 4 2 4 3" xfId="2118"/>
    <cellStyle name="Note 4 2 4 3 2" xfId="4629"/>
    <cellStyle name="Note 4 2 4 3 2 2" xfId="14101"/>
    <cellStyle name="Note 4 2 4 3 2 2 2" xfId="31536"/>
    <cellStyle name="Note 4 2 4 3 2 2 3" xfId="45988"/>
    <cellStyle name="Note 4 2 4 3 2 3" xfId="16562"/>
    <cellStyle name="Note 4 2 4 3 2 3 2" xfId="33997"/>
    <cellStyle name="Note 4 2 4 3 2 3 3" xfId="48449"/>
    <cellStyle name="Note 4 2 4 3 2 4" xfId="22065"/>
    <cellStyle name="Note 4 2 4 3 2 5" xfId="36517"/>
    <cellStyle name="Note 4 2 4 3 3" xfId="7091"/>
    <cellStyle name="Note 4 2 4 3 3 2" xfId="24526"/>
    <cellStyle name="Note 4 2 4 3 3 3" xfId="38978"/>
    <cellStyle name="Note 4 2 4 3 4" xfId="9532"/>
    <cellStyle name="Note 4 2 4 3 4 2" xfId="26967"/>
    <cellStyle name="Note 4 2 4 3 4 3" xfId="41419"/>
    <cellStyle name="Note 4 2 4 3 5" xfId="11952"/>
    <cellStyle name="Note 4 2 4 3 5 2" xfId="29387"/>
    <cellStyle name="Note 4 2 4 3 5 3" xfId="43839"/>
    <cellStyle name="Note 4 2 4 3 6" xfId="18959"/>
    <cellStyle name="Note 4 2 4 4" xfId="2119"/>
    <cellStyle name="Note 4 2 4 4 2" xfId="4630"/>
    <cellStyle name="Note 4 2 4 4 2 2" xfId="22066"/>
    <cellStyle name="Note 4 2 4 4 2 3" xfId="36518"/>
    <cellStyle name="Note 4 2 4 4 3" xfId="7092"/>
    <cellStyle name="Note 4 2 4 4 3 2" xfId="24527"/>
    <cellStyle name="Note 4 2 4 4 3 3" xfId="38979"/>
    <cellStyle name="Note 4 2 4 4 4" xfId="9533"/>
    <cellStyle name="Note 4 2 4 4 4 2" xfId="26968"/>
    <cellStyle name="Note 4 2 4 4 4 3" xfId="41420"/>
    <cellStyle name="Note 4 2 4 4 5" xfId="11953"/>
    <cellStyle name="Note 4 2 4 4 5 2" xfId="29388"/>
    <cellStyle name="Note 4 2 4 4 5 3" xfId="43840"/>
    <cellStyle name="Note 4 2 4 4 6" xfId="15309"/>
    <cellStyle name="Note 4 2 4 4 6 2" xfId="32744"/>
    <cellStyle name="Note 4 2 4 4 6 3" xfId="47196"/>
    <cellStyle name="Note 4 2 4 4 7" xfId="18960"/>
    <cellStyle name="Note 4 2 4 4 8" xfId="20471"/>
    <cellStyle name="Note 4 2 4 5" xfId="4627"/>
    <cellStyle name="Note 4 2 4 5 2" xfId="14099"/>
    <cellStyle name="Note 4 2 4 5 2 2" xfId="31534"/>
    <cellStyle name="Note 4 2 4 5 2 3" xfId="45986"/>
    <cellStyle name="Note 4 2 4 5 3" xfId="16560"/>
    <cellStyle name="Note 4 2 4 5 3 2" xfId="33995"/>
    <cellStyle name="Note 4 2 4 5 3 3" xfId="48447"/>
    <cellStyle name="Note 4 2 4 5 4" xfId="22063"/>
    <cellStyle name="Note 4 2 4 5 5" xfId="36515"/>
    <cellStyle name="Note 4 2 4 6" xfId="7089"/>
    <cellStyle name="Note 4 2 4 6 2" xfId="24524"/>
    <cellStyle name="Note 4 2 4 6 3" xfId="38976"/>
    <cellStyle name="Note 4 2 4 7" xfId="9530"/>
    <cellStyle name="Note 4 2 4 7 2" xfId="26965"/>
    <cellStyle name="Note 4 2 4 7 3" xfId="41417"/>
    <cellStyle name="Note 4 2 4 8" xfId="11950"/>
    <cellStyle name="Note 4 2 4 8 2" xfId="29385"/>
    <cellStyle name="Note 4 2 4 8 3" xfId="43837"/>
    <cellStyle name="Note 4 2 4 9" xfId="18957"/>
    <cellStyle name="Note 4 2 5" xfId="2120"/>
    <cellStyle name="Note 4 2 5 2" xfId="2121"/>
    <cellStyle name="Note 4 2 5 2 2" xfId="4632"/>
    <cellStyle name="Note 4 2 5 2 2 2" xfId="14103"/>
    <cellStyle name="Note 4 2 5 2 2 2 2" xfId="31538"/>
    <cellStyle name="Note 4 2 5 2 2 2 3" xfId="45990"/>
    <cellStyle name="Note 4 2 5 2 2 3" xfId="16564"/>
    <cellStyle name="Note 4 2 5 2 2 3 2" xfId="33999"/>
    <cellStyle name="Note 4 2 5 2 2 3 3" xfId="48451"/>
    <cellStyle name="Note 4 2 5 2 2 4" xfId="22068"/>
    <cellStyle name="Note 4 2 5 2 2 5" xfId="36520"/>
    <cellStyle name="Note 4 2 5 2 3" xfId="7094"/>
    <cellStyle name="Note 4 2 5 2 3 2" xfId="24529"/>
    <cellStyle name="Note 4 2 5 2 3 3" xfId="38981"/>
    <cellStyle name="Note 4 2 5 2 4" xfId="9535"/>
    <cellStyle name="Note 4 2 5 2 4 2" xfId="26970"/>
    <cellStyle name="Note 4 2 5 2 4 3" xfId="41422"/>
    <cellStyle name="Note 4 2 5 2 5" xfId="11955"/>
    <cellStyle name="Note 4 2 5 2 5 2" xfId="29390"/>
    <cellStyle name="Note 4 2 5 2 5 3" xfId="43842"/>
    <cellStyle name="Note 4 2 5 2 6" xfId="18962"/>
    <cellStyle name="Note 4 2 5 3" xfId="2122"/>
    <cellStyle name="Note 4 2 5 3 2" xfId="4633"/>
    <cellStyle name="Note 4 2 5 3 2 2" xfId="14104"/>
    <cellStyle name="Note 4 2 5 3 2 2 2" xfId="31539"/>
    <cellStyle name="Note 4 2 5 3 2 2 3" xfId="45991"/>
    <cellStyle name="Note 4 2 5 3 2 3" xfId="16565"/>
    <cellStyle name="Note 4 2 5 3 2 3 2" xfId="34000"/>
    <cellStyle name="Note 4 2 5 3 2 3 3" xfId="48452"/>
    <cellStyle name="Note 4 2 5 3 2 4" xfId="22069"/>
    <cellStyle name="Note 4 2 5 3 2 5" xfId="36521"/>
    <cellStyle name="Note 4 2 5 3 3" xfId="7095"/>
    <cellStyle name="Note 4 2 5 3 3 2" xfId="24530"/>
    <cellStyle name="Note 4 2 5 3 3 3" xfId="38982"/>
    <cellStyle name="Note 4 2 5 3 4" xfId="9536"/>
    <cellStyle name="Note 4 2 5 3 4 2" xfId="26971"/>
    <cellStyle name="Note 4 2 5 3 4 3" xfId="41423"/>
    <cellStyle name="Note 4 2 5 3 5" xfId="11956"/>
    <cellStyle name="Note 4 2 5 3 5 2" xfId="29391"/>
    <cellStyle name="Note 4 2 5 3 5 3" xfId="43843"/>
    <cellStyle name="Note 4 2 5 3 6" xfId="18963"/>
    <cellStyle name="Note 4 2 5 4" xfId="2123"/>
    <cellStyle name="Note 4 2 5 4 2" xfId="4634"/>
    <cellStyle name="Note 4 2 5 4 2 2" xfId="22070"/>
    <cellStyle name="Note 4 2 5 4 2 3" xfId="36522"/>
    <cellStyle name="Note 4 2 5 4 3" xfId="7096"/>
    <cellStyle name="Note 4 2 5 4 3 2" xfId="24531"/>
    <cellStyle name="Note 4 2 5 4 3 3" xfId="38983"/>
    <cellStyle name="Note 4 2 5 4 4" xfId="9537"/>
    <cellStyle name="Note 4 2 5 4 4 2" xfId="26972"/>
    <cellStyle name="Note 4 2 5 4 4 3" xfId="41424"/>
    <cellStyle name="Note 4 2 5 4 5" xfId="11957"/>
    <cellStyle name="Note 4 2 5 4 5 2" xfId="29392"/>
    <cellStyle name="Note 4 2 5 4 5 3" xfId="43844"/>
    <cellStyle name="Note 4 2 5 4 6" xfId="15310"/>
    <cellStyle name="Note 4 2 5 4 6 2" xfId="32745"/>
    <cellStyle name="Note 4 2 5 4 6 3" xfId="47197"/>
    <cellStyle name="Note 4 2 5 4 7" xfId="18964"/>
    <cellStyle name="Note 4 2 5 4 8" xfId="20472"/>
    <cellStyle name="Note 4 2 5 5" xfId="4631"/>
    <cellStyle name="Note 4 2 5 5 2" xfId="14102"/>
    <cellStyle name="Note 4 2 5 5 2 2" xfId="31537"/>
    <cellStyle name="Note 4 2 5 5 2 3" xfId="45989"/>
    <cellStyle name="Note 4 2 5 5 3" xfId="16563"/>
    <cellStyle name="Note 4 2 5 5 3 2" xfId="33998"/>
    <cellStyle name="Note 4 2 5 5 3 3" xfId="48450"/>
    <cellStyle name="Note 4 2 5 5 4" xfId="22067"/>
    <cellStyle name="Note 4 2 5 5 5" xfId="36519"/>
    <cellStyle name="Note 4 2 5 6" xfId="7093"/>
    <cellStyle name="Note 4 2 5 6 2" xfId="24528"/>
    <cellStyle name="Note 4 2 5 6 3" xfId="38980"/>
    <cellStyle name="Note 4 2 5 7" xfId="9534"/>
    <cellStyle name="Note 4 2 5 7 2" xfId="26969"/>
    <cellStyle name="Note 4 2 5 7 3" xfId="41421"/>
    <cellStyle name="Note 4 2 5 8" xfId="11954"/>
    <cellStyle name="Note 4 2 5 8 2" xfId="29389"/>
    <cellStyle name="Note 4 2 5 8 3" xfId="43841"/>
    <cellStyle name="Note 4 2 5 9" xfId="18961"/>
    <cellStyle name="Note 4 2 6" xfId="2124"/>
    <cellStyle name="Note 4 2 6 2" xfId="4635"/>
    <cellStyle name="Note 4 2 6 2 2" xfId="14105"/>
    <cellStyle name="Note 4 2 6 2 2 2" xfId="31540"/>
    <cellStyle name="Note 4 2 6 2 2 3" xfId="45992"/>
    <cellStyle name="Note 4 2 6 2 3" xfId="16566"/>
    <cellStyle name="Note 4 2 6 2 3 2" xfId="34001"/>
    <cellStyle name="Note 4 2 6 2 3 3" xfId="48453"/>
    <cellStyle name="Note 4 2 6 2 4" xfId="22071"/>
    <cellStyle name="Note 4 2 6 2 5" xfId="36523"/>
    <cellStyle name="Note 4 2 6 3" xfId="7097"/>
    <cellStyle name="Note 4 2 6 3 2" xfId="24532"/>
    <cellStyle name="Note 4 2 6 3 3" xfId="38984"/>
    <cellStyle name="Note 4 2 6 4" xfId="9538"/>
    <cellStyle name="Note 4 2 6 4 2" xfId="26973"/>
    <cellStyle name="Note 4 2 6 4 3" xfId="41425"/>
    <cellStyle name="Note 4 2 6 5" xfId="11958"/>
    <cellStyle name="Note 4 2 6 5 2" xfId="29393"/>
    <cellStyle name="Note 4 2 6 5 3" xfId="43845"/>
    <cellStyle name="Note 4 2 6 6" xfId="18965"/>
    <cellStyle name="Note 4 2 7" xfId="2125"/>
    <cellStyle name="Note 4 2 7 2" xfId="4636"/>
    <cellStyle name="Note 4 2 7 2 2" xfId="14106"/>
    <cellStyle name="Note 4 2 7 2 2 2" xfId="31541"/>
    <cellStyle name="Note 4 2 7 2 2 3" xfId="45993"/>
    <cellStyle name="Note 4 2 7 2 3" xfId="16567"/>
    <cellStyle name="Note 4 2 7 2 3 2" xfId="34002"/>
    <cellStyle name="Note 4 2 7 2 3 3" xfId="48454"/>
    <cellStyle name="Note 4 2 7 2 4" xfId="22072"/>
    <cellStyle name="Note 4 2 7 2 5" xfId="36524"/>
    <cellStyle name="Note 4 2 7 3" xfId="7098"/>
    <cellStyle name="Note 4 2 7 3 2" xfId="24533"/>
    <cellStyle name="Note 4 2 7 3 3" xfId="38985"/>
    <cellStyle name="Note 4 2 7 4" xfId="9539"/>
    <cellStyle name="Note 4 2 7 4 2" xfId="26974"/>
    <cellStyle name="Note 4 2 7 4 3" xfId="41426"/>
    <cellStyle name="Note 4 2 7 5" xfId="11959"/>
    <cellStyle name="Note 4 2 7 5 2" xfId="29394"/>
    <cellStyle name="Note 4 2 7 5 3" xfId="43846"/>
    <cellStyle name="Note 4 2 7 6" xfId="18966"/>
    <cellStyle name="Note 4 2 8" xfId="2126"/>
    <cellStyle name="Note 4 2 8 2" xfId="4637"/>
    <cellStyle name="Note 4 2 8 2 2" xfId="22073"/>
    <cellStyle name="Note 4 2 8 2 3" xfId="36525"/>
    <cellStyle name="Note 4 2 8 3" xfId="7099"/>
    <cellStyle name="Note 4 2 8 3 2" xfId="24534"/>
    <cellStyle name="Note 4 2 8 3 3" xfId="38986"/>
    <cellStyle name="Note 4 2 8 4" xfId="9540"/>
    <cellStyle name="Note 4 2 8 4 2" xfId="26975"/>
    <cellStyle name="Note 4 2 8 4 3" xfId="41427"/>
    <cellStyle name="Note 4 2 8 5" xfId="11960"/>
    <cellStyle name="Note 4 2 8 5 2" xfId="29395"/>
    <cellStyle name="Note 4 2 8 5 3" xfId="43847"/>
    <cellStyle name="Note 4 2 8 6" xfId="15311"/>
    <cellStyle name="Note 4 2 8 6 2" xfId="32746"/>
    <cellStyle name="Note 4 2 8 6 3" xfId="47198"/>
    <cellStyle name="Note 4 2 8 7" xfId="18967"/>
    <cellStyle name="Note 4 2 8 8" xfId="20473"/>
    <cellStyle name="Note 4 2 9" xfId="4618"/>
    <cellStyle name="Note 4 2 9 2" xfId="14092"/>
    <cellStyle name="Note 4 2 9 2 2" xfId="31527"/>
    <cellStyle name="Note 4 2 9 2 3" xfId="45979"/>
    <cellStyle name="Note 4 2 9 3" xfId="16553"/>
    <cellStyle name="Note 4 2 9 3 2" xfId="33988"/>
    <cellStyle name="Note 4 2 9 3 3" xfId="48440"/>
    <cellStyle name="Note 4 2 9 4" xfId="22054"/>
    <cellStyle name="Note 4 2 9 5" xfId="36506"/>
    <cellStyle name="Note 4 20" xfId="2127"/>
    <cellStyle name="Note 4 20 10" xfId="18968"/>
    <cellStyle name="Note 4 20 2" xfId="2128"/>
    <cellStyle name="Note 4 20 2 10" xfId="9542"/>
    <cellStyle name="Note 4 20 2 10 2" xfId="26977"/>
    <cellStyle name="Note 4 20 2 10 3" xfId="41429"/>
    <cellStyle name="Note 4 20 2 11" xfId="11962"/>
    <cellStyle name="Note 4 20 2 11 2" xfId="29397"/>
    <cellStyle name="Note 4 20 2 11 3" xfId="43849"/>
    <cellStyle name="Note 4 20 2 12" xfId="18969"/>
    <cellStyle name="Note 4 20 2 2" xfId="2129"/>
    <cellStyle name="Note 4 20 2 2 2" xfId="2130"/>
    <cellStyle name="Note 4 20 2 2 2 2" xfId="4641"/>
    <cellStyle name="Note 4 20 2 2 2 2 2" xfId="14110"/>
    <cellStyle name="Note 4 20 2 2 2 2 2 2" xfId="31545"/>
    <cellStyle name="Note 4 20 2 2 2 2 2 3" xfId="45997"/>
    <cellStyle name="Note 4 20 2 2 2 2 3" xfId="16571"/>
    <cellStyle name="Note 4 20 2 2 2 2 3 2" xfId="34006"/>
    <cellStyle name="Note 4 20 2 2 2 2 3 3" xfId="48458"/>
    <cellStyle name="Note 4 20 2 2 2 2 4" xfId="22077"/>
    <cellStyle name="Note 4 20 2 2 2 2 5" xfId="36529"/>
    <cellStyle name="Note 4 20 2 2 2 3" xfId="7103"/>
    <cellStyle name="Note 4 20 2 2 2 3 2" xfId="24538"/>
    <cellStyle name="Note 4 20 2 2 2 3 3" xfId="38990"/>
    <cellStyle name="Note 4 20 2 2 2 4" xfId="9544"/>
    <cellStyle name="Note 4 20 2 2 2 4 2" xfId="26979"/>
    <cellStyle name="Note 4 20 2 2 2 4 3" xfId="41431"/>
    <cellStyle name="Note 4 20 2 2 2 5" xfId="11964"/>
    <cellStyle name="Note 4 20 2 2 2 5 2" xfId="29399"/>
    <cellStyle name="Note 4 20 2 2 2 5 3" xfId="43851"/>
    <cellStyle name="Note 4 20 2 2 2 6" xfId="18971"/>
    <cellStyle name="Note 4 20 2 2 3" xfId="2131"/>
    <cellStyle name="Note 4 20 2 2 3 2" xfId="4642"/>
    <cellStyle name="Note 4 20 2 2 3 2 2" xfId="14111"/>
    <cellStyle name="Note 4 20 2 2 3 2 2 2" xfId="31546"/>
    <cellStyle name="Note 4 20 2 2 3 2 2 3" xfId="45998"/>
    <cellStyle name="Note 4 20 2 2 3 2 3" xfId="16572"/>
    <cellStyle name="Note 4 20 2 2 3 2 3 2" xfId="34007"/>
    <cellStyle name="Note 4 20 2 2 3 2 3 3" xfId="48459"/>
    <cellStyle name="Note 4 20 2 2 3 2 4" xfId="22078"/>
    <cellStyle name="Note 4 20 2 2 3 2 5" xfId="36530"/>
    <cellStyle name="Note 4 20 2 2 3 3" xfId="7104"/>
    <cellStyle name="Note 4 20 2 2 3 3 2" xfId="24539"/>
    <cellStyle name="Note 4 20 2 2 3 3 3" xfId="38991"/>
    <cellStyle name="Note 4 20 2 2 3 4" xfId="9545"/>
    <cellStyle name="Note 4 20 2 2 3 4 2" xfId="26980"/>
    <cellStyle name="Note 4 20 2 2 3 4 3" xfId="41432"/>
    <cellStyle name="Note 4 20 2 2 3 5" xfId="11965"/>
    <cellStyle name="Note 4 20 2 2 3 5 2" xfId="29400"/>
    <cellStyle name="Note 4 20 2 2 3 5 3" xfId="43852"/>
    <cellStyle name="Note 4 20 2 2 3 6" xfId="18972"/>
    <cellStyle name="Note 4 20 2 2 4" xfId="2132"/>
    <cellStyle name="Note 4 20 2 2 4 2" xfId="4643"/>
    <cellStyle name="Note 4 20 2 2 4 2 2" xfId="22079"/>
    <cellStyle name="Note 4 20 2 2 4 2 3" xfId="36531"/>
    <cellStyle name="Note 4 20 2 2 4 3" xfId="7105"/>
    <cellStyle name="Note 4 20 2 2 4 3 2" xfId="24540"/>
    <cellStyle name="Note 4 20 2 2 4 3 3" xfId="38992"/>
    <cellStyle name="Note 4 20 2 2 4 4" xfId="9546"/>
    <cellStyle name="Note 4 20 2 2 4 4 2" xfId="26981"/>
    <cellStyle name="Note 4 20 2 2 4 4 3" xfId="41433"/>
    <cellStyle name="Note 4 20 2 2 4 5" xfId="11966"/>
    <cellStyle name="Note 4 20 2 2 4 5 2" xfId="29401"/>
    <cellStyle name="Note 4 20 2 2 4 5 3" xfId="43853"/>
    <cellStyle name="Note 4 20 2 2 4 6" xfId="15312"/>
    <cellStyle name="Note 4 20 2 2 4 6 2" xfId="32747"/>
    <cellStyle name="Note 4 20 2 2 4 6 3" xfId="47199"/>
    <cellStyle name="Note 4 20 2 2 4 7" xfId="18973"/>
    <cellStyle name="Note 4 20 2 2 4 8" xfId="20474"/>
    <cellStyle name="Note 4 20 2 2 5" xfId="4640"/>
    <cellStyle name="Note 4 20 2 2 5 2" xfId="14109"/>
    <cellStyle name="Note 4 20 2 2 5 2 2" xfId="31544"/>
    <cellStyle name="Note 4 20 2 2 5 2 3" xfId="45996"/>
    <cellStyle name="Note 4 20 2 2 5 3" xfId="16570"/>
    <cellStyle name="Note 4 20 2 2 5 3 2" xfId="34005"/>
    <cellStyle name="Note 4 20 2 2 5 3 3" xfId="48457"/>
    <cellStyle name="Note 4 20 2 2 5 4" xfId="22076"/>
    <cellStyle name="Note 4 20 2 2 5 5" xfId="36528"/>
    <cellStyle name="Note 4 20 2 2 6" xfId="7102"/>
    <cellStyle name="Note 4 20 2 2 6 2" xfId="24537"/>
    <cellStyle name="Note 4 20 2 2 6 3" xfId="38989"/>
    <cellStyle name="Note 4 20 2 2 7" xfId="9543"/>
    <cellStyle name="Note 4 20 2 2 7 2" xfId="26978"/>
    <cellStyle name="Note 4 20 2 2 7 3" xfId="41430"/>
    <cellStyle name="Note 4 20 2 2 8" xfId="11963"/>
    <cellStyle name="Note 4 20 2 2 8 2" xfId="29398"/>
    <cellStyle name="Note 4 20 2 2 8 3" xfId="43850"/>
    <cellStyle name="Note 4 20 2 2 9" xfId="18970"/>
    <cellStyle name="Note 4 20 2 3" xfId="2133"/>
    <cellStyle name="Note 4 20 2 3 2" xfId="2134"/>
    <cellStyle name="Note 4 20 2 3 2 2" xfId="4645"/>
    <cellStyle name="Note 4 20 2 3 2 2 2" xfId="14113"/>
    <cellStyle name="Note 4 20 2 3 2 2 2 2" xfId="31548"/>
    <cellStyle name="Note 4 20 2 3 2 2 2 3" xfId="46000"/>
    <cellStyle name="Note 4 20 2 3 2 2 3" xfId="16574"/>
    <cellStyle name="Note 4 20 2 3 2 2 3 2" xfId="34009"/>
    <cellStyle name="Note 4 20 2 3 2 2 3 3" xfId="48461"/>
    <cellStyle name="Note 4 20 2 3 2 2 4" xfId="22081"/>
    <cellStyle name="Note 4 20 2 3 2 2 5" xfId="36533"/>
    <cellStyle name="Note 4 20 2 3 2 3" xfId="7107"/>
    <cellStyle name="Note 4 20 2 3 2 3 2" xfId="24542"/>
    <cellStyle name="Note 4 20 2 3 2 3 3" xfId="38994"/>
    <cellStyle name="Note 4 20 2 3 2 4" xfId="9548"/>
    <cellStyle name="Note 4 20 2 3 2 4 2" xfId="26983"/>
    <cellStyle name="Note 4 20 2 3 2 4 3" xfId="41435"/>
    <cellStyle name="Note 4 20 2 3 2 5" xfId="11968"/>
    <cellStyle name="Note 4 20 2 3 2 5 2" xfId="29403"/>
    <cellStyle name="Note 4 20 2 3 2 5 3" xfId="43855"/>
    <cellStyle name="Note 4 20 2 3 2 6" xfId="18975"/>
    <cellStyle name="Note 4 20 2 3 3" xfId="2135"/>
    <cellStyle name="Note 4 20 2 3 3 2" xfId="4646"/>
    <cellStyle name="Note 4 20 2 3 3 2 2" xfId="14114"/>
    <cellStyle name="Note 4 20 2 3 3 2 2 2" xfId="31549"/>
    <cellStyle name="Note 4 20 2 3 3 2 2 3" xfId="46001"/>
    <cellStyle name="Note 4 20 2 3 3 2 3" xfId="16575"/>
    <cellStyle name="Note 4 20 2 3 3 2 3 2" xfId="34010"/>
    <cellStyle name="Note 4 20 2 3 3 2 3 3" xfId="48462"/>
    <cellStyle name="Note 4 20 2 3 3 2 4" xfId="22082"/>
    <cellStyle name="Note 4 20 2 3 3 2 5" xfId="36534"/>
    <cellStyle name="Note 4 20 2 3 3 3" xfId="7108"/>
    <cellStyle name="Note 4 20 2 3 3 3 2" xfId="24543"/>
    <cellStyle name="Note 4 20 2 3 3 3 3" xfId="38995"/>
    <cellStyle name="Note 4 20 2 3 3 4" xfId="9549"/>
    <cellStyle name="Note 4 20 2 3 3 4 2" xfId="26984"/>
    <cellStyle name="Note 4 20 2 3 3 4 3" xfId="41436"/>
    <cellStyle name="Note 4 20 2 3 3 5" xfId="11969"/>
    <cellStyle name="Note 4 20 2 3 3 5 2" xfId="29404"/>
    <cellStyle name="Note 4 20 2 3 3 5 3" xfId="43856"/>
    <cellStyle name="Note 4 20 2 3 3 6" xfId="18976"/>
    <cellStyle name="Note 4 20 2 3 4" xfId="2136"/>
    <cellStyle name="Note 4 20 2 3 4 2" xfId="4647"/>
    <cellStyle name="Note 4 20 2 3 4 2 2" xfId="22083"/>
    <cellStyle name="Note 4 20 2 3 4 2 3" xfId="36535"/>
    <cellStyle name="Note 4 20 2 3 4 3" xfId="7109"/>
    <cellStyle name="Note 4 20 2 3 4 3 2" xfId="24544"/>
    <cellStyle name="Note 4 20 2 3 4 3 3" xfId="38996"/>
    <cellStyle name="Note 4 20 2 3 4 4" xfId="9550"/>
    <cellStyle name="Note 4 20 2 3 4 4 2" xfId="26985"/>
    <cellStyle name="Note 4 20 2 3 4 4 3" xfId="41437"/>
    <cellStyle name="Note 4 20 2 3 4 5" xfId="11970"/>
    <cellStyle name="Note 4 20 2 3 4 5 2" xfId="29405"/>
    <cellStyle name="Note 4 20 2 3 4 5 3" xfId="43857"/>
    <cellStyle name="Note 4 20 2 3 4 6" xfId="15313"/>
    <cellStyle name="Note 4 20 2 3 4 6 2" xfId="32748"/>
    <cellStyle name="Note 4 20 2 3 4 6 3" xfId="47200"/>
    <cellStyle name="Note 4 20 2 3 4 7" xfId="18977"/>
    <cellStyle name="Note 4 20 2 3 4 8" xfId="20475"/>
    <cellStyle name="Note 4 20 2 3 5" xfId="4644"/>
    <cellStyle name="Note 4 20 2 3 5 2" xfId="14112"/>
    <cellStyle name="Note 4 20 2 3 5 2 2" xfId="31547"/>
    <cellStyle name="Note 4 20 2 3 5 2 3" xfId="45999"/>
    <cellStyle name="Note 4 20 2 3 5 3" xfId="16573"/>
    <cellStyle name="Note 4 20 2 3 5 3 2" xfId="34008"/>
    <cellStyle name="Note 4 20 2 3 5 3 3" xfId="48460"/>
    <cellStyle name="Note 4 20 2 3 5 4" xfId="22080"/>
    <cellStyle name="Note 4 20 2 3 5 5" xfId="36532"/>
    <cellStyle name="Note 4 20 2 3 6" xfId="7106"/>
    <cellStyle name="Note 4 20 2 3 6 2" xfId="24541"/>
    <cellStyle name="Note 4 20 2 3 6 3" xfId="38993"/>
    <cellStyle name="Note 4 20 2 3 7" xfId="9547"/>
    <cellStyle name="Note 4 20 2 3 7 2" xfId="26982"/>
    <cellStyle name="Note 4 20 2 3 7 3" xfId="41434"/>
    <cellStyle name="Note 4 20 2 3 8" xfId="11967"/>
    <cellStyle name="Note 4 20 2 3 8 2" xfId="29402"/>
    <cellStyle name="Note 4 20 2 3 8 3" xfId="43854"/>
    <cellStyle name="Note 4 20 2 3 9" xfId="18974"/>
    <cellStyle name="Note 4 20 2 4" xfId="2137"/>
    <cellStyle name="Note 4 20 2 4 2" xfId="2138"/>
    <cellStyle name="Note 4 20 2 4 2 2" xfId="4649"/>
    <cellStyle name="Note 4 20 2 4 2 2 2" xfId="14116"/>
    <cellStyle name="Note 4 20 2 4 2 2 2 2" xfId="31551"/>
    <cellStyle name="Note 4 20 2 4 2 2 2 3" xfId="46003"/>
    <cellStyle name="Note 4 20 2 4 2 2 3" xfId="16577"/>
    <cellStyle name="Note 4 20 2 4 2 2 3 2" xfId="34012"/>
    <cellStyle name="Note 4 20 2 4 2 2 3 3" xfId="48464"/>
    <cellStyle name="Note 4 20 2 4 2 2 4" xfId="22085"/>
    <cellStyle name="Note 4 20 2 4 2 2 5" xfId="36537"/>
    <cellStyle name="Note 4 20 2 4 2 3" xfId="7111"/>
    <cellStyle name="Note 4 20 2 4 2 3 2" xfId="24546"/>
    <cellStyle name="Note 4 20 2 4 2 3 3" xfId="38998"/>
    <cellStyle name="Note 4 20 2 4 2 4" xfId="9552"/>
    <cellStyle name="Note 4 20 2 4 2 4 2" xfId="26987"/>
    <cellStyle name="Note 4 20 2 4 2 4 3" xfId="41439"/>
    <cellStyle name="Note 4 20 2 4 2 5" xfId="11972"/>
    <cellStyle name="Note 4 20 2 4 2 5 2" xfId="29407"/>
    <cellStyle name="Note 4 20 2 4 2 5 3" xfId="43859"/>
    <cellStyle name="Note 4 20 2 4 2 6" xfId="18979"/>
    <cellStyle name="Note 4 20 2 4 3" xfId="2139"/>
    <cellStyle name="Note 4 20 2 4 3 2" xfId="4650"/>
    <cellStyle name="Note 4 20 2 4 3 2 2" xfId="14117"/>
    <cellStyle name="Note 4 20 2 4 3 2 2 2" xfId="31552"/>
    <cellStyle name="Note 4 20 2 4 3 2 2 3" xfId="46004"/>
    <cellStyle name="Note 4 20 2 4 3 2 3" xfId="16578"/>
    <cellStyle name="Note 4 20 2 4 3 2 3 2" xfId="34013"/>
    <cellStyle name="Note 4 20 2 4 3 2 3 3" xfId="48465"/>
    <cellStyle name="Note 4 20 2 4 3 2 4" xfId="22086"/>
    <cellStyle name="Note 4 20 2 4 3 2 5" xfId="36538"/>
    <cellStyle name="Note 4 20 2 4 3 3" xfId="7112"/>
    <cellStyle name="Note 4 20 2 4 3 3 2" xfId="24547"/>
    <cellStyle name="Note 4 20 2 4 3 3 3" xfId="38999"/>
    <cellStyle name="Note 4 20 2 4 3 4" xfId="9553"/>
    <cellStyle name="Note 4 20 2 4 3 4 2" xfId="26988"/>
    <cellStyle name="Note 4 20 2 4 3 4 3" xfId="41440"/>
    <cellStyle name="Note 4 20 2 4 3 5" xfId="11973"/>
    <cellStyle name="Note 4 20 2 4 3 5 2" xfId="29408"/>
    <cellStyle name="Note 4 20 2 4 3 5 3" xfId="43860"/>
    <cellStyle name="Note 4 20 2 4 3 6" xfId="18980"/>
    <cellStyle name="Note 4 20 2 4 4" xfId="2140"/>
    <cellStyle name="Note 4 20 2 4 4 2" xfId="4651"/>
    <cellStyle name="Note 4 20 2 4 4 2 2" xfId="22087"/>
    <cellStyle name="Note 4 20 2 4 4 2 3" xfId="36539"/>
    <cellStyle name="Note 4 20 2 4 4 3" xfId="7113"/>
    <cellStyle name="Note 4 20 2 4 4 3 2" xfId="24548"/>
    <cellStyle name="Note 4 20 2 4 4 3 3" xfId="39000"/>
    <cellStyle name="Note 4 20 2 4 4 4" xfId="9554"/>
    <cellStyle name="Note 4 20 2 4 4 4 2" xfId="26989"/>
    <cellStyle name="Note 4 20 2 4 4 4 3" xfId="41441"/>
    <cellStyle name="Note 4 20 2 4 4 5" xfId="11974"/>
    <cellStyle name="Note 4 20 2 4 4 5 2" xfId="29409"/>
    <cellStyle name="Note 4 20 2 4 4 5 3" xfId="43861"/>
    <cellStyle name="Note 4 20 2 4 4 6" xfId="15314"/>
    <cellStyle name="Note 4 20 2 4 4 6 2" xfId="32749"/>
    <cellStyle name="Note 4 20 2 4 4 6 3" xfId="47201"/>
    <cellStyle name="Note 4 20 2 4 4 7" xfId="18981"/>
    <cellStyle name="Note 4 20 2 4 4 8" xfId="20476"/>
    <cellStyle name="Note 4 20 2 4 5" xfId="4648"/>
    <cellStyle name="Note 4 20 2 4 5 2" xfId="14115"/>
    <cellStyle name="Note 4 20 2 4 5 2 2" xfId="31550"/>
    <cellStyle name="Note 4 20 2 4 5 2 3" xfId="46002"/>
    <cellStyle name="Note 4 20 2 4 5 3" xfId="16576"/>
    <cellStyle name="Note 4 20 2 4 5 3 2" xfId="34011"/>
    <cellStyle name="Note 4 20 2 4 5 3 3" xfId="48463"/>
    <cellStyle name="Note 4 20 2 4 5 4" xfId="22084"/>
    <cellStyle name="Note 4 20 2 4 5 5" xfId="36536"/>
    <cellStyle name="Note 4 20 2 4 6" xfId="7110"/>
    <cellStyle name="Note 4 20 2 4 6 2" xfId="24545"/>
    <cellStyle name="Note 4 20 2 4 6 3" xfId="38997"/>
    <cellStyle name="Note 4 20 2 4 7" xfId="9551"/>
    <cellStyle name="Note 4 20 2 4 7 2" xfId="26986"/>
    <cellStyle name="Note 4 20 2 4 7 3" xfId="41438"/>
    <cellStyle name="Note 4 20 2 4 8" xfId="11971"/>
    <cellStyle name="Note 4 20 2 4 8 2" xfId="29406"/>
    <cellStyle name="Note 4 20 2 4 8 3" xfId="43858"/>
    <cellStyle name="Note 4 20 2 4 9" xfId="18978"/>
    <cellStyle name="Note 4 20 2 5" xfId="2141"/>
    <cellStyle name="Note 4 20 2 5 2" xfId="4652"/>
    <cellStyle name="Note 4 20 2 5 2 2" xfId="14118"/>
    <cellStyle name="Note 4 20 2 5 2 2 2" xfId="31553"/>
    <cellStyle name="Note 4 20 2 5 2 2 3" xfId="46005"/>
    <cellStyle name="Note 4 20 2 5 2 3" xfId="16579"/>
    <cellStyle name="Note 4 20 2 5 2 3 2" xfId="34014"/>
    <cellStyle name="Note 4 20 2 5 2 3 3" xfId="48466"/>
    <cellStyle name="Note 4 20 2 5 2 4" xfId="22088"/>
    <cellStyle name="Note 4 20 2 5 2 5" xfId="36540"/>
    <cellStyle name="Note 4 20 2 5 3" xfId="7114"/>
    <cellStyle name="Note 4 20 2 5 3 2" xfId="24549"/>
    <cellStyle name="Note 4 20 2 5 3 3" xfId="39001"/>
    <cellStyle name="Note 4 20 2 5 4" xfId="9555"/>
    <cellStyle name="Note 4 20 2 5 4 2" xfId="26990"/>
    <cellStyle name="Note 4 20 2 5 4 3" xfId="41442"/>
    <cellStyle name="Note 4 20 2 5 5" xfId="11975"/>
    <cellStyle name="Note 4 20 2 5 5 2" xfId="29410"/>
    <cellStyle name="Note 4 20 2 5 5 3" xfId="43862"/>
    <cellStyle name="Note 4 20 2 5 6" xfId="18982"/>
    <cellStyle name="Note 4 20 2 6" xfId="2142"/>
    <cellStyle name="Note 4 20 2 6 2" xfId="4653"/>
    <cellStyle name="Note 4 20 2 6 2 2" xfId="14119"/>
    <cellStyle name="Note 4 20 2 6 2 2 2" xfId="31554"/>
    <cellStyle name="Note 4 20 2 6 2 2 3" xfId="46006"/>
    <cellStyle name="Note 4 20 2 6 2 3" xfId="16580"/>
    <cellStyle name="Note 4 20 2 6 2 3 2" xfId="34015"/>
    <cellStyle name="Note 4 20 2 6 2 3 3" xfId="48467"/>
    <cellStyle name="Note 4 20 2 6 2 4" xfId="22089"/>
    <cellStyle name="Note 4 20 2 6 2 5" xfId="36541"/>
    <cellStyle name="Note 4 20 2 6 3" xfId="7115"/>
    <cellStyle name="Note 4 20 2 6 3 2" xfId="24550"/>
    <cellStyle name="Note 4 20 2 6 3 3" xfId="39002"/>
    <cellStyle name="Note 4 20 2 6 4" xfId="9556"/>
    <cellStyle name="Note 4 20 2 6 4 2" xfId="26991"/>
    <cellStyle name="Note 4 20 2 6 4 3" xfId="41443"/>
    <cellStyle name="Note 4 20 2 6 5" xfId="11976"/>
    <cellStyle name="Note 4 20 2 6 5 2" xfId="29411"/>
    <cellStyle name="Note 4 20 2 6 5 3" xfId="43863"/>
    <cellStyle name="Note 4 20 2 6 6" xfId="18983"/>
    <cellStyle name="Note 4 20 2 7" xfId="2143"/>
    <cellStyle name="Note 4 20 2 7 2" xfId="4654"/>
    <cellStyle name="Note 4 20 2 7 2 2" xfId="22090"/>
    <cellStyle name="Note 4 20 2 7 2 3" xfId="36542"/>
    <cellStyle name="Note 4 20 2 7 3" xfId="7116"/>
    <cellStyle name="Note 4 20 2 7 3 2" xfId="24551"/>
    <cellStyle name="Note 4 20 2 7 3 3" xfId="39003"/>
    <cellStyle name="Note 4 20 2 7 4" xfId="9557"/>
    <cellStyle name="Note 4 20 2 7 4 2" xfId="26992"/>
    <cellStyle name="Note 4 20 2 7 4 3" xfId="41444"/>
    <cellStyle name="Note 4 20 2 7 5" xfId="11977"/>
    <cellStyle name="Note 4 20 2 7 5 2" xfId="29412"/>
    <cellStyle name="Note 4 20 2 7 5 3" xfId="43864"/>
    <cellStyle name="Note 4 20 2 7 6" xfId="15315"/>
    <cellStyle name="Note 4 20 2 7 6 2" xfId="32750"/>
    <cellStyle name="Note 4 20 2 7 6 3" xfId="47202"/>
    <cellStyle name="Note 4 20 2 7 7" xfId="18984"/>
    <cellStyle name="Note 4 20 2 7 8" xfId="20477"/>
    <cellStyle name="Note 4 20 2 8" xfId="4639"/>
    <cellStyle name="Note 4 20 2 8 2" xfId="14108"/>
    <cellStyle name="Note 4 20 2 8 2 2" xfId="31543"/>
    <cellStyle name="Note 4 20 2 8 2 3" xfId="45995"/>
    <cellStyle name="Note 4 20 2 8 3" xfId="16569"/>
    <cellStyle name="Note 4 20 2 8 3 2" xfId="34004"/>
    <cellStyle name="Note 4 20 2 8 3 3" xfId="48456"/>
    <cellStyle name="Note 4 20 2 8 4" xfId="22075"/>
    <cellStyle name="Note 4 20 2 8 5" xfId="36527"/>
    <cellStyle name="Note 4 20 2 9" xfId="7101"/>
    <cellStyle name="Note 4 20 2 9 2" xfId="24536"/>
    <cellStyle name="Note 4 20 2 9 3" xfId="38988"/>
    <cellStyle name="Note 4 20 3" xfId="2144"/>
    <cellStyle name="Note 4 20 3 2" xfId="4655"/>
    <cellStyle name="Note 4 20 3 2 2" xfId="14120"/>
    <cellStyle name="Note 4 20 3 2 2 2" xfId="31555"/>
    <cellStyle name="Note 4 20 3 2 2 3" xfId="46007"/>
    <cellStyle name="Note 4 20 3 2 3" xfId="16581"/>
    <cellStyle name="Note 4 20 3 2 3 2" xfId="34016"/>
    <cellStyle name="Note 4 20 3 2 3 3" xfId="48468"/>
    <cellStyle name="Note 4 20 3 2 4" xfId="22091"/>
    <cellStyle name="Note 4 20 3 2 5" xfId="36543"/>
    <cellStyle name="Note 4 20 3 3" xfId="7117"/>
    <cellStyle name="Note 4 20 3 3 2" xfId="24552"/>
    <cellStyle name="Note 4 20 3 3 3" xfId="39004"/>
    <cellStyle name="Note 4 20 3 4" xfId="9558"/>
    <cellStyle name="Note 4 20 3 4 2" xfId="26993"/>
    <cellStyle name="Note 4 20 3 4 3" xfId="41445"/>
    <cellStyle name="Note 4 20 3 5" xfId="11978"/>
    <cellStyle name="Note 4 20 3 5 2" xfId="29413"/>
    <cellStyle name="Note 4 20 3 5 3" xfId="43865"/>
    <cellStyle name="Note 4 20 3 6" xfId="18985"/>
    <cellStyle name="Note 4 20 4" xfId="2145"/>
    <cellStyle name="Note 4 20 4 2" xfId="4656"/>
    <cellStyle name="Note 4 20 4 2 2" xfId="14121"/>
    <cellStyle name="Note 4 20 4 2 2 2" xfId="31556"/>
    <cellStyle name="Note 4 20 4 2 2 3" xfId="46008"/>
    <cellStyle name="Note 4 20 4 2 3" xfId="16582"/>
    <cellStyle name="Note 4 20 4 2 3 2" xfId="34017"/>
    <cellStyle name="Note 4 20 4 2 3 3" xfId="48469"/>
    <cellStyle name="Note 4 20 4 2 4" xfId="22092"/>
    <cellStyle name="Note 4 20 4 2 5" xfId="36544"/>
    <cellStyle name="Note 4 20 4 3" xfId="7118"/>
    <cellStyle name="Note 4 20 4 3 2" xfId="24553"/>
    <cellStyle name="Note 4 20 4 3 3" xfId="39005"/>
    <cellStyle name="Note 4 20 4 4" xfId="9559"/>
    <cellStyle name="Note 4 20 4 4 2" xfId="26994"/>
    <cellStyle name="Note 4 20 4 4 3" xfId="41446"/>
    <cellStyle name="Note 4 20 4 5" xfId="11979"/>
    <cellStyle name="Note 4 20 4 5 2" xfId="29414"/>
    <cellStyle name="Note 4 20 4 5 3" xfId="43866"/>
    <cellStyle name="Note 4 20 4 6" xfId="18986"/>
    <cellStyle name="Note 4 20 5" xfId="2146"/>
    <cellStyle name="Note 4 20 5 2" xfId="4657"/>
    <cellStyle name="Note 4 20 5 2 2" xfId="22093"/>
    <cellStyle name="Note 4 20 5 2 3" xfId="36545"/>
    <cellStyle name="Note 4 20 5 3" xfId="7119"/>
    <cellStyle name="Note 4 20 5 3 2" xfId="24554"/>
    <cellStyle name="Note 4 20 5 3 3" xfId="39006"/>
    <cellStyle name="Note 4 20 5 4" xfId="9560"/>
    <cellStyle name="Note 4 20 5 4 2" xfId="26995"/>
    <cellStyle name="Note 4 20 5 4 3" xfId="41447"/>
    <cellStyle name="Note 4 20 5 5" xfId="11980"/>
    <cellStyle name="Note 4 20 5 5 2" xfId="29415"/>
    <cellStyle name="Note 4 20 5 5 3" xfId="43867"/>
    <cellStyle name="Note 4 20 5 6" xfId="15316"/>
    <cellStyle name="Note 4 20 5 6 2" xfId="32751"/>
    <cellStyle name="Note 4 20 5 6 3" xfId="47203"/>
    <cellStyle name="Note 4 20 5 7" xfId="18987"/>
    <cellStyle name="Note 4 20 5 8" xfId="20478"/>
    <cellStyle name="Note 4 20 6" xfId="4638"/>
    <cellStyle name="Note 4 20 6 2" xfId="14107"/>
    <cellStyle name="Note 4 20 6 2 2" xfId="31542"/>
    <cellStyle name="Note 4 20 6 2 3" xfId="45994"/>
    <cellStyle name="Note 4 20 6 3" xfId="16568"/>
    <cellStyle name="Note 4 20 6 3 2" xfId="34003"/>
    <cellStyle name="Note 4 20 6 3 3" xfId="48455"/>
    <cellStyle name="Note 4 20 6 4" xfId="22074"/>
    <cellStyle name="Note 4 20 6 5" xfId="36526"/>
    <cellStyle name="Note 4 20 7" xfId="7100"/>
    <cellStyle name="Note 4 20 7 2" xfId="24535"/>
    <cellStyle name="Note 4 20 7 3" xfId="38987"/>
    <cellStyle name="Note 4 20 8" xfId="9541"/>
    <cellStyle name="Note 4 20 8 2" xfId="26976"/>
    <cellStyle name="Note 4 20 8 3" xfId="41428"/>
    <cellStyle name="Note 4 20 9" xfId="11961"/>
    <cellStyle name="Note 4 20 9 2" xfId="29396"/>
    <cellStyle name="Note 4 20 9 3" xfId="43848"/>
    <cellStyle name="Note 4 21" xfId="2147"/>
    <cellStyle name="Note 4 21 10" xfId="9561"/>
    <cellStyle name="Note 4 21 10 2" xfId="26996"/>
    <cellStyle name="Note 4 21 10 3" xfId="41448"/>
    <cellStyle name="Note 4 21 11" xfId="11981"/>
    <cellStyle name="Note 4 21 11 2" xfId="29416"/>
    <cellStyle name="Note 4 21 11 3" xfId="43868"/>
    <cellStyle name="Note 4 21 12" xfId="18988"/>
    <cellStyle name="Note 4 21 2" xfId="2148"/>
    <cellStyle name="Note 4 21 2 2" xfId="2149"/>
    <cellStyle name="Note 4 21 2 2 2" xfId="4660"/>
    <cellStyle name="Note 4 21 2 2 2 2" xfId="14124"/>
    <cellStyle name="Note 4 21 2 2 2 2 2" xfId="31559"/>
    <cellStyle name="Note 4 21 2 2 2 2 3" xfId="46011"/>
    <cellStyle name="Note 4 21 2 2 2 3" xfId="16585"/>
    <cellStyle name="Note 4 21 2 2 2 3 2" xfId="34020"/>
    <cellStyle name="Note 4 21 2 2 2 3 3" xfId="48472"/>
    <cellStyle name="Note 4 21 2 2 2 4" xfId="22096"/>
    <cellStyle name="Note 4 21 2 2 2 5" xfId="36548"/>
    <cellStyle name="Note 4 21 2 2 3" xfId="7122"/>
    <cellStyle name="Note 4 21 2 2 3 2" xfId="24557"/>
    <cellStyle name="Note 4 21 2 2 3 3" xfId="39009"/>
    <cellStyle name="Note 4 21 2 2 4" xfId="9563"/>
    <cellStyle name="Note 4 21 2 2 4 2" xfId="26998"/>
    <cellStyle name="Note 4 21 2 2 4 3" xfId="41450"/>
    <cellStyle name="Note 4 21 2 2 5" xfId="11983"/>
    <cellStyle name="Note 4 21 2 2 5 2" xfId="29418"/>
    <cellStyle name="Note 4 21 2 2 5 3" xfId="43870"/>
    <cellStyle name="Note 4 21 2 2 6" xfId="18990"/>
    <cellStyle name="Note 4 21 2 3" xfId="2150"/>
    <cellStyle name="Note 4 21 2 3 2" xfId="4661"/>
    <cellStyle name="Note 4 21 2 3 2 2" xfId="14125"/>
    <cellStyle name="Note 4 21 2 3 2 2 2" xfId="31560"/>
    <cellStyle name="Note 4 21 2 3 2 2 3" xfId="46012"/>
    <cellStyle name="Note 4 21 2 3 2 3" xfId="16586"/>
    <cellStyle name="Note 4 21 2 3 2 3 2" xfId="34021"/>
    <cellStyle name="Note 4 21 2 3 2 3 3" xfId="48473"/>
    <cellStyle name="Note 4 21 2 3 2 4" xfId="22097"/>
    <cellStyle name="Note 4 21 2 3 2 5" xfId="36549"/>
    <cellStyle name="Note 4 21 2 3 3" xfId="7123"/>
    <cellStyle name="Note 4 21 2 3 3 2" xfId="24558"/>
    <cellStyle name="Note 4 21 2 3 3 3" xfId="39010"/>
    <cellStyle name="Note 4 21 2 3 4" xfId="9564"/>
    <cellStyle name="Note 4 21 2 3 4 2" xfId="26999"/>
    <cellStyle name="Note 4 21 2 3 4 3" xfId="41451"/>
    <cellStyle name="Note 4 21 2 3 5" xfId="11984"/>
    <cellStyle name="Note 4 21 2 3 5 2" xfId="29419"/>
    <cellStyle name="Note 4 21 2 3 5 3" xfId="43871"/>
    <cellStyle name="Note 4 21 2 3 6" xfId="18991"/>
    <cellStyle name="Note 4 21 2 4" xfId="2151"/>
    <cellStyle name="Note 4 21 2 4 2" xfId="4662"/>
    <cellStyle name="Note 4 21 2 4 2 2" xfId="22098"/>
    <cellStyle name="Note 4 21 2 4 2 3" xfId="36550"/>
    <cellStyle name="Note 4 21 2 4 3" xfId="7124"/>
    <cellStyle name="Note 4 21 2 4 3 2" xfId="24559"/>
    <cellStyle name="Note 4 21 2 4 3 3" xfId="39011"/>
    <cellStyle name="Note 4 21 2 4 4" xfId="9565"/>
    <cellStyle name="Note 4 21 2 4 4 2" xfId="27000"/>
    <cellStyle name="Note 4 21 2 4 4 3" xfId="41452"/>
    <cellStyle name="Note 4 21 2 4 5" xfId="11985"/>
    <cellStyle name="Note 4 21 2 4 5 2" xfId="29420"/>
    <cellStyle name="Note 4 21 2 4 5 3" xfId="43872"/>
    <cellStyle name="Note 4 21 2 4 6" xfId="15317"/>
    <cellStyle name="Note 4 21 2 4 6 2" xfId="32752"/>
    <cellStyle name="Note 4 21 2 4 6 3" xfId="47204"/>
    <cellStyle name="Note 4 21 2 4 7" xfId="18992"/>
    <cellStyle name="Note 4 21 2 4 8" xfId="20479"/>
    <cellStyle name="Note 4 21 2 5" xfId="4659"/>
    <cellStyle name="Note 4 21 2 5 2" xfId="14123"/>
    <cellStyle name="Note 4 21 2 5 2 2" xfId="31558"/>
    <cellStyle name="Note 4 21 2 5 2 3" xfId="46010"/>
    <cellStyle name="Note 4 21 2 5 3" xfId="16584"/>
    <cellStyle name="Note 4 21 2 5 3 2" xfId="34019"/>
    <cellStyle name="Note 4 21 2 5 3 3" xfId="48471"/>
    <cellStyle name="Note 4 21 2 5 4" xfId="22095"/>
    <cellStyle name="Note 4 21 2 5 5" xfId="36547"/>
    <cellStyle name="Note 4 21 2 6" xfId="7121"/>
    <cellStyle name="Note 4 21 2 6 2" xfId="24556"/>
    <cellStyle name="Note 4 21 2 6 3" xfId="39008"/>
    <cellStyle name="Note 4 21 2 7" xfId="9562"/>
    <cellStyle name="Note 4 21 2 7 2" xfId="26997"/>
    <cellStyle name="Note 4 21 2 7 3" xfId="41449"/>
    <cellStyle name="Note 4 21 2 8" xfId="11982"/>
    <cellStyle name="Note 4 21 2 8 2" xfId="29417"/>
    <cellStyle name="Note 4 21 2 8 3" xfId="43869"/>
    <cellStyle name="Note 4 21 2 9" xfId="18989"/>
    <cellStyle name="Note 4 21 3" xfId="2152"/>
    <cellStyle name="Note 4 21 3 2" xfId="2153"/>
    <cellStyle name="Note 4 21 3 2 2" xfId="4664"/>
    <cellStyle name="Note 4 21 3 2 2 2" xfId="14127"/>
    <cellStyle name="Note 4 21 3 2 2 2 2" xfId="31562"/>
    <cellStyle name="Note 4 21 3 2 2 2 3" xfId="46014"/>
    <cellStyle name="Note 4 21 3 2 2 3" xfId="16588"/>
    <cellStyle name="Note 4 21 3 2 2 3 2" xfId="34023"/>
    <cellStyle name="Note 4 21 3 2 2 3 3" xfId="48475"/>
    <cellStyle name="Note 4 21 3 2 2 4" xfId="22100"/>
    <cellStyle name="Note 4 21 3 2 2 5" xfId="36552"/>
    <cellStyle name="Note 4 21 3 2 3" xfId="7126"/>
    <cellStyle name="Note 4 21 3 2 3 2" xfId="24561"/>
    <cellStyle name="Note 4 21 3 2 3 3" xfId="39013"/>
    <cellStyle name="Note 4 21 3 2 4" xfId="9567"/>
    <cellStyle name="Note 4 21 3 2 4 2" xfId="27002"/>
    <cellStyle name="Note 4 21 3 2 4 3" xfId="41454"/>
    <cellStyle name="Note 4 21 3 2 5" xfId="11987"/>
    <cellStyle name="Note 4 21 3 2 5 2" xfId="29422"/>
    <cellStyle name="Note 4 21 3 2 5 3" xfId="43874"/>
    <cellStyle name="Note 4 21 3 2 6" xfId="18994"/>
    <cellStyle name="Note 4 21 3 3" xfId="2154"/>
    <cellStyle name="Note 4 21 3 3 2" xfId="4665"/>
    <cellStyle name="Note 4 21 3 3 2 2" xfId="14128"/>
    <cellStyle name="Note 4 21 3 3 2 2 2" xfId="31563"/>
    <cellStyle name="Note 4 21 3 3 2 2 3" xfId="46015"/>
    <cellStyle name="Note 4 21 3 3 2 3" xfId="16589"/>
    <cellStyle name="Note 4 21 3 3 2 3 2" xfId="34024"/>
    <cellStyle name="Note 4 21 3 3 2 3 3" xfId="48476"/>
    <cellStyle name="Note 4 21 3 3 2 4" xfId="22101"/>
    <cellStyle name="Note 4 21 3 3 2 5" xfId="36553"/>
    <cellStyle name="Note 4 21 3 3 3" xfId="7127"/>
    <cellStyle name="Note 4 21 3 3 3 2" xfId="24562"/>
    <cellStyle name="Note 4 21 3 3 3 3" xfId="39014"/>
    <cellStyle name="Note 4 21 3 3 4" xfId="9568"/>
    <cellStyle name="Note 4 21 3 3 4 2" xfId="27003"/>
    <cellStyle name="Note 4 21 3 3 4 3" xfId="41455"/>
    <cellStyle name="Note 4 21 3 3 5" xfId="11988"/>
    <cellStyle name="Note 4 21 3 3 5 2" xfId="29423"/>
    <cellStyle name="Note 4 21 3 3 5 3" xfId="43875"/>
    <cellStyle name="Note 4 21 3 3 6" xfId="18995"/>
    <cellStyle name="Note 4 21 3 4" xfId="2155"/>
    <cellStyle name="Note 4 21 3 4 2" xfId="4666"/>
    <cellStyle name="Note 4 21 3 4 2 2" xfId="22102"/>
    <cellStyle name="Note 4 21 3 4 2 3" xfId="36554"/>
    <cellStyle name="Note 4 21 3 4 3" xfId="7128"/>
    <cellStyle name="Note 4 21 3 4 3 2" xfId="24563"/>
    <cellStyle name="Note 4 21 3 4 3 3" xfId="39015"/>
    <cellStyle name="Note 4 21 3 4 4" xfId="9569"/>
    <cellStyle name="Note 4 21 3 4 4 2" xfId="27004"/>
    <cellStyle name="Note 4 21 3 4 4 3" xfId="41456"/>
    <cellStyle name="Note 4 21 3 4 5" xfId="11989"/>
    <cellStyle name="Note 4 21 3 4 5 2" xfId="29424"/>
    <cellStyle name="Note 4 21 3 4 5 3" xfId="43876"/>
    <cellStyle name="Note 4 21 3 4 6" xfId="15318"/>
    <cellStyle name="Note 4 21 3 4 6 2" xfId="32753"/>
    <cellStyle name="Note 4 21 3 4 6 3" xfId="47205"/>
    <cellStyle name="Note 4 21 3 4 7" xfId="18996"/>
    <cellStyle name="Note 4 21 3 4 8" xfId="20480"/>
    <cellStyle name="Note 4 21 3 5" xfId="4663"/>
    <cellStyle name="Note 4 21 3 5 2" xfId="14126"/>
    <cellStyle name="Note 4 21 3 5 2 2" xfId="31561"/>
    <cellStyle name="Note 4 21 3 5 2 3" xfId="46013"/>
    <cellStyle name="Note 4 21 3 5 3" xfId="16587"/>
    <cellStyle name="Note 4 21 3 5 3 2" xfId="34022"/>
    <cellStyle name="Note 4 21 3 5 3 3" xfId="48474"/>
    <cellStyle name="Note 4 21 3 5 4" xfId="22099"/>
    <cellStyle name="Note 4 21 3 5 5" xfId="36551"/>
    <cellStyle name="Note 4 21 3 6" xfId="7125"/>
    <cellStyle name="Note 4 21 3 6 2" xfId="24560"/>
    <cellStyle name="Note 4 21 3 6 3" xfId="39012"/>
    <cellStyle name="Note 4 21 3 7" xfId="9566"/>
    <cellStyle name="Note 4 21 3 7 2" xfId="27001"/>
    <cellStyle name="Note 4 21 3 7 3" xfId="41453"/>
    <cellStyle name="Note 4 21 3 8" xfId="11986"/>
    <cellStyle name="Note 4 21 3 8 2" xfId="29421"/>
    <cellStyle name="Note 4 21 3 8 3" xfId="43873"/>
    <cellStyle name="Note 4 21 3 9" xfId="18993"/>
    <cellStyle name="Note 4 21 4" xfId="2156"/>
    <cellStyle name="Note 4 21 4 2" xfId="2157"/>
    <cellStyle name="Note 4 21 4 2 2" xfId="4668"/>
    <cellStyle name="Note 4 21 4 2 2 2" xfId="14130"/>
    <cellStyle name="Note 4 21 4 2 2 2 2" xfId="31565"/>
    <cellStyle name="Note 4 21 4 2 2 2 3" xfId="46017"/>
    <cellStyle name="Note 4 21 4 2 2 3" xfId="16591"/>
    <cellStyle name="Note 4 21 4 2 2 3 2" xfId="34026"/>
    <cellStyle name="Note 4 21 4 2 2 3 3" xfId="48478"/>
    <cellStyle name="Note 4 21 4 2 2 4" xfId="22104"/>
    <cellStyle name="Note 4 21 4 2 2 5" xfId="36556"/>
    <cellStyle name="Note 4 21 4 2 3" xfId="7130"/>
    <cellStyle name="Note 4 21 4 2 3 2" xfId="24565"/>
    <cellStyle name="Note 4 21 4 2 3 3" xfId="39017"/>
    <cellStyle name="Note 4 21 4 2 4" xfId="9571"/>
    <cellStyle name="Note 4 21 4 2 4 2" xfId="27006"/>
    <cellStyle name="Note 4 21 4 2 4 3" xfId="41458"/>
    <cellStyle name="Note 4 21 4 2 5" xfId="11991"/>
    <cellStyle name="Note 4 21 4 2 5 2" xfId="29426"/>
    <cellStyle name="Note 4 21 4 2 5 3" xfId="43878"/>
    <cellStyle name="Note 4 21 4 2 6" xfId="18998"/>
    <cellStyle name="Note 4 21 4 3" xfId="2158"/>
    <cellStyle name="Note 4 21 4 3 2" xfId="4669"/>
    <cellStyle name="Note 4 21 4 3 2 2" xfId="14131"/>
    <cellStyle name="Note 4 21 4 3 2 2 2" xfId="31566"/>
    <cellStyle name="Note 4 21 4 3 2 2 3" xfId="46018"/>
    <cellStyle name="Note 4 21 4 3 2 3" xfId="16592"/>
    <cellStyle name="Note 4 21 4 3 2 3 2" xfId="34027"/>
    <cellStyle name="Note 4 21 4 3 2 3 3" xfId="48479"/>
    <cellStyle name="Note 4 21 4 3 2 4" xfId="22105"/>
    <cellStyle name="Note 4 21 4 3 2 5" xfId="36557"/>
    <cellStyle name="Note 4 21 4 3 3" xfId="7131"/>
    <cellStyle name="Note 4 21 4 3 3 2" xfId="24566"/>
    <cellStyle name="Note 4 21 4 3 3 3" xfId="39018"/>
    <cellStyle name="Note 4 21 4 3 4" xfId="9572"/>
    <cellStyle name="Note 4 21 4 3 4 2" xfId="27007"/>
    <cellStyle name="Note 4 21 4 3 4 3" xfId="41459"/>
    <cellStyle name="Note 4 21 4 3 5" xfId="11992"/>
    <cellStyle name="Note 4 21 4 3 5 2" xfId="29427"/>
    <cellStyle name="Note 4 21 4 3 5 3" xfId="43879"/>
    <cellStyle name="Note 4 21 4 3 6" xfId="18999"/>
    <cellStyle name="Note 4 21 4 4" xfId="2159"/>
    <cellStyle name="Note 4 21 4 4 2" xfId="4670"/>
    <cellStyle name="Note 4 21 4 4 2 2" xfId="22106"/>
    <cellStyle name="Note 4 21 4 4 2 3" xfId="36558"/>
    <cellStyle name="Note 4 21 4 4 3" xfId="7132"/>
    <cellStyle name="Note 4 21 4 4 3 2" xfId="24567"/>
    <cellStyle name="Note 4 21 4 4 3 3" xfId="39019"/>
    <cellStyle name="Note 4 21 4 4 4" xfId="9573"/>
    <cellStyle name="Note 4 21 4 4 4 2" xfId="27008"/>
    <cellStyle name="Note 4 21 4 4 4 3" xfId="41460"/>
    <cellStyle name="Note 4 21 4 4 5" xfId="11993"/>
    <cellStyle name="Note 4 21 4 4 5 2" xfId="29428"/>
    <cellStyle name="Note 4 21 4 4 5 3" xfId="43880"/>
    <cellStyle name="Note 4 21 4 4 6" xfId="15319"/>
    <cellStyle name="Note 4 21 4 4 6 2" xfId="32754"/>
    <cellStyle name="Note 4 21 4 4 6 3" xfId="47206"/>
    <cellStyle name="Note 4 21 4 4 7" xfId="19000"/>
    <cellStyle name="Note 4 21 4 4 8" xfId="20481"/>
    <cellStyle name="Note 4 21 4 5" xfId="4667"/>
    <cellStyle name="Note 4 21 4 5 2" xfId="14129"/>
    <cellStyle name="Note 4 21 4 5 2 2" xfId="31564"/>
    <cellStyle name="Note 4 21 4 5 2 3" xfId="46016"/>
    <cellStyle name="Note 4 21 4 5 3" xfId="16590"/>
    <cellStyle name="Note 4 21 4 5 3 2" xfId="34025"/>
    <cellStyle name="Note 4 21 4 5 3 3" xfId="48477"/>
    <cellStyle name="Note 4 21 4 5 4" xfId="22103"/>
    <cellStyle name="Note 4 21 4 5 5" xfId="36555"/>
    <cellStyle name="Note 4 21 4 6" xfId="7129"/>
    <cellStyle name="Note 4 21 4 6 2" xfId="24564"/>
    <cellStyle name="Note 4 21 4 6 3" xfId="39016"/>
    <cellStyle name="Note 4 21 4 7" xfId="9570"/>
    <cellStyle name="Note 4 21 4 7 2" xfId="27005"/>
    <cellStyle name="Note 4 21 4 7 3" xfId="41457"/>
    <cellStyle name="Note 4 21 4 8" xfId="11990"/>
    <cellStyle name="Note 4 21 4 8 2" xfId="29425"/>
    <cellStyle name="Note 4 21 4 8 3" xfId="43877"/>
    <cellStyle name="Note 4 21 4 9" xfId="18997"/>
    <cellStyle name="Note 4 21 5" xfId="2160"/>
    <cellStyle name="Note 4 21 5 2" xfId="4671"/>
    <cellStyle name="Note 4 21 5 2 2" xfId="14132"/>
    <cellStyle name="Note 4 21 5 2 2 2" xfId="31567"/>
    <cellStyle name="Note 4 21 5 2 2 3" xfId="46019"/>
    <cellStyle name="Note 4 21 5 2 3" xfId="16593"/>
    <cellStyle name="Note 4 21 5 2 3 2" xfId="34028"/>
    <cellStyle name="Note 4 21 5 2 3 3" xfId="48480"/>
    <cellStyle name="Note 4 21 5 2 4" xfId="22107"/>
    <cellStyle name="Note 4 21 5 2 5" xfId="36559"/>
    <cellStyle name="Note 4 21 5 3" xfId="7133"/>
    <cellStyle name="Note 4 21 5 3 2" xfId="24568"/>
    <cellStyle name="Note 4 21 5 3 3" xfId="39020"/>
    <cellStyle name="Note 4 21 5 4" xfId="9574"/>
    <cellStyle name="Note 4 21 5 4 2" xfId="27009"/>
    <cellStyle name="Note 4 21 5 4 3" xfId="41461"/>
    <cellStyle name="Note 4 21 5 5" xfId="11994"/>
    <cellStyle name="Note 4 21 5 5 2" xfId="29429"/>
    <cellStyle name="Note 4 21 5 5 3" xfId="43881"/>
    <cellStyle name="Note 4 21 5 6" xfId="19001"/>
    <cellStyle name="Note 4 21 6" xfId="2161"/>
    <cellStyle name="Note 4 21 6 2" xfId="4672"/>
    <cellStyle name="Note 4 21 6 2 2" xfId="14133"/>
    <cellStyle name="Note 4 21 6 2 2 2" xfId="31568"/>
    <cellStyle name="Note 4 21 6 2 2 3" xfId="46020"/>
    <cellStyle name="Note 4 21 6 2 3" xfId="16594"/>
    <cellStyle name="Note 4 21 6 2 3 2" xfId="34029"/>
    <cellStyle name="Note 4 21 6 2 3 3" xfId="48481"/>
    <cellStyle name="Note 4 21 6 2 4" xfId="22108"/>
    <cellStyle name="Note 4 21 6 2 5" xfId="36560"/>
    <cellStyle name="Note 4 21 6 3" xfId="7134"/>
    <cellStyle name="Note 4 21 6 3 2" xfId="24569"/>
    <cellStyle name="Note 4 21 6 3 3" xfId="39021"/>
    <cellStyle name="Note 4 21 6 4" xfId="9575"/>
    <cellStyle name="Note 4 21 6 4 2" xfId="27010"/>
    <cellStyle name="Note 4 21 6 4 3" xfId="41462"/>
    <cellStyle name="Note 4 21 6 5" xfId="11995"/>
    <cellStyle name="Note 4 21 6 5 2" xfId="29430"/>
    <cellStyle name="Note 4 21 6 5 3" xfId="43882"/>
    <cellStyle name="Note 4 21 6 6" xfId="19002"/>
    <cellStyle name="Note 4 21 7" xfId="2162"/>
    <cellStyle name="Note 4 21 7 2" xfId="4673"/>
    <cellStyle name="Note 4 21 7 2 2" xfId="22109"/>
    <cellStyle name="Note 4 21 7 2 3" xfId="36561"/>
    <cellStyle name="Note 4 21 7 3" xfId="7135"/>
    <cellStyle name="Note 4 21 7 3 2" xfId="24570"/>
    <cellStyle name="Note 4 21 7 3 3" xfId="39022"/>
    <cellStyle name="Note 4 21 7 4" xfId="9576"/>
    <cellStyle name="Note 4 21 7 4 2" xfId="27011"/>
    <cellStyle name="Note 4 21 7 4 3" xfId="41463"/>
    <cellStyle name="Note 4 21 7 5" xfId="11996"/>
    <cellStyle name="Note 4 21 7 5 2" xfId="29431"/>
    <cellStyle name="Note 4 21 7 5 3" xfId="43883"/>
    <cellStyle name="Note 4 21 7 6" xfId="15320"/>
    <cellStyle name="Note 4 21 7 6 2" xfId="32755"/>
    <cellStyle name="Note 4 21 7 6 3" xfId="47207"/>
    <cellStyle name="Note 4 21 7 7" xfId="19003"/>
    <cellStyle name="Note 4 21 7 8" xfId="20482"/>
    <cellStyle name="Note 4 21 8" xfId="4658"/>
    <cellStyle name="Note 4 21 8 2" xfId="14122"/>
    <cellStyle name="Note 4 21 8 2 2" xfId="31557"/>
    <cellStyle name="Note 4 21 8 2 3" xfId="46009"/>
    <cellStyle name="Note 4 21 8 3" xfId="16583"/>
    <cellStyle name="Note 4 21 8 3 2" xfId="34018"/>
    <cellStyle name="Note 4 21 8 3 3" xfId="48470"/>
    <cellStyle name="Note 4 21 8 4" xfId="22094"/>
    <cellStyle name="Note 4 21 8 5" xfId="36546"/>
    <cellStyle name="Note 4 21 9" xfId="7120"/>
    <cellStyle name="Note 4 21 9 2" xfId="24555"/>
    <cellStyle name="Note 4 21 9 3" xfId="39007"/>
    <cellStyle name="Note 4 22" xfId="2163"/>
    <cellStyle name="Note 4 22 10" xfId="9577"/>
    <cellStyle name="Note 4 22 10 2" xfId="27012"/>
    <cellStyle name="Note 4 22 10 3" xfId="41464"/>
    <cellStyle name="Note 4 22 11" xfId="11997"/>
    <cellStyle name="Note 4 22 11 2" xfId="29432"/>
    <cellStyle name="Note 4 22 11 3" xfId="43884"/>
    <cellStyle name="Note 4 22 12" xfId="19004"/>
    <cellStyle name="Note 4 22 2" xfId="2164"/>
    <cellStyle name="Note 4 22 2 2" xfId="2165"/>
    <cellStyle name="Note 4 22 2 2 2" xfId="4676"/>
    <cellStyle name="Note 4 22 2 2 2 2" xfId="14136"/>
    <cellStyle name="Note 4 22 2 2 2 2 2" xfId="31571"/>
    <cellStyle name="Note 4 22 2 2 2 2 3" xfId="46023"/>
    <cellStyle name="Note 4 22 2 2 2 3" xfId="16597"/>
    <cellStyle name="Note 4 22 2 2 2 3 2" xfId="34032"/>
    <cellStyle name="Note 4 22 2 2 2 3 3" xfId="48484"/>
    <cellStyle name="Note 4 22 2 2 2 4" xfId="22112"/>
    <cellStyle name="Note 4 22 2 2 2 5" xfId="36564"/>
    <cellStyle name="Note 4 22 2 2 3" xfId="7138"/>
    <cellStyle name="Note 4 22 2 2 3 2" xfId="24573"/>
    <cellStyle name="Note 4 22 2 2 3 3" xfId="39025"/>
    <cellStyle name="Note 4 22 2 2 4" xfId="9579"/>
    <cellStyle name="Note 4 22 2 2 4 2" xfId="27014"/>
    <cellStyle name="Note 4 22 2 2 4 3" xfId="41466"/>
    <cellStyle name="Note 4 22 2 2 5" xfId="11999"/>
    <cellStyle name="Note 4 22 2 2 5 2" xfId="29434"/>
    <cellStyle name="Note 4 22 2 2 5 3" xfId="43886"/>
    <cellStyle name="Note 4 22 2 2 6" xfId="19006"/>
    <cellStyle name="Note 4 22 2 3" xfId="2166"/>
    <cellStyle name="Note 4 22 2 3 2" xfId="4677"/>
    <cellStyle name="Note 4 22 2 3 2 2" xfId="14137"/>
    <cellStyle name="Note 4 22 2 3 2 2 2" xfId="31572"/>
    <cellStyle name="Note 4 22 2 3 2 2 3" xfId="46024"/>
    <cellStyle name="Note 4 22 2 3 2 3" xfId="16598"/>
    <cellStyle name="Note 4 22 2 3 2 3 2" xfId="34033"/>
    <cellStyle name="Note 4 22 2 3 2 3 3" xfId="48485"/>
    <cellStyle name="Note 4 22 2 3 2 4" xfId="22113"/>
    <cellStyle name="Note 4 22 2 3 2 5" xfId="36565"/>
    <cellStyle name="Note 4 22 2 3 3" xfId="7139"/>
    <cellStyle name="Note 4 22 2 3 3 2" xfId="24574"/>
    <cellStyle name="Note 4 22 2 3 3 3" xfId="39026"/>
    <cellStyle name="Note 4 22 2 3 4" xfId="9580"/>
    <cellStyle name="Note 4 22 2 3 4 2" xfId="27015"/>
    <cellStyle name="Note 4 22 2 3 4 3" xfId="41467"/>
    <cellStyle name="Note 4 22 2 3 5" xfId="12000"/>
    <cellStyle name="Note 4 22 2 3 5 2" xfId="29435"/>
    <cellStyle name="Note 4 22 2 3 5 3" xfId="43887"/>
    <cellStyle name="Note 4 22 2 3 6" xfId="19007"/>
    <cellStyle name="Note 4 22 2 4" xfId="2167"/>
    <cellStyle name="Note 4 22 2 4 2" xfId="4678"/>
    <cellStyle name="Note 4 22 2 4 2 2" xfId="22114"/>
    <cellStyle name="Note 4 22 2 4 2 3" xfId="36566"/>
    <cellStyle name="Note 4 22 2 4 3" xfId="7140"/>
    <cellStyle name="Note 4 22 2 4 3 2" xfId="24575"/>
    <cellStyle name="Note 4 22 2 4 3 3" xfId="39027"/>
    <cellStyle name="Note 4 22 2 4 4" xfId="9581"/>
    <cellStyle name="Note 4 22 2 4 4 2" xfId="27016"/>
    <cellStyle name="Note 4 22 2 4 4 3" xfId="41468"/>
    <cellStyle name="Note 4 22 2 4 5" xfId="12001"/>
    <cellStyle name="Note 4 22 2 4 5 2" xfId="29436"/>
    <cellStyle name="Note 4 22 2 4 5 3" xfId="43888"/>
    <cellStyle name="Note 4 22 2 4 6" xfId="15321"/>
    <cellStyle name="Note 4 22 2 4 6 2" xfId="32756"/>
    <cellStyle name="Note 4 22 2 4 6 3" xfId="47208"/>
    <cellStyle name="Note 4 22 2 4 7" xfId="19008"/>
    <cellStyle name="Note 4 22 2 4 8" xfId="20483"/>
    <cellStyle name="Note 4 22 2 5" xfId="4675"/>
    <cellStyle name="Note 4 22 2 5 2" xfId="14135"/>
    <cellStyle name="Note 4 22 2 5 2 2" xfId="31570"/>
    <cellStyle name="Note 4 22 2 5 2 3" xfId="46022"/>
    <cellStyle name="Note 4 22 2 5 3" xfId="16596"/>
    <cellStyle name="Note 4 22 2 5 3 2" xfId="34031"/>
    <cellStyle name="Note 4 22 2 5 3 3" xfId="48483"/>
    <cellStyle name="Note 4 22 2 5 4" xfId="22111"/>
    <cellStyle name="Note 4 22 2 5 5" xfId="36563"/>
    <cellStyle name="Note 4 22 2 6" xfId="7137"/>
    <cellStyle name="Note 4 22 2 6 2" xfId="24572"/>
    <cellStyle name="Note 4 22 2 6 3" xfId="39024"/>
    <cellStyle name="Note 4 22 2 7" xfId="9578"/>
    <cellStyle name="Note 4 22 2 7 2" xfId="27013"/>
    <cellStyle name="Note 4 22 2 7 3" xfId="41465"/>
    <cellStyle name="Note 4 22 2 8" xfId="11998"/>
    <cellStyle name="Note 4 22 2 8 2" xfId="29433"/>
    <cellStyle name="Note 4 22 2 8 3" xfId="43885"/>
    <cellStyle name="Note 4 22 2 9" xfId="19005"/>
    <cellStyle name="Note 4 22 3" xfId="2168"/>
    <cellStyle name="Note 4 22 3 2" xfId="2169"/>
    <cellStyle name="Note 4 22 3 2 2" xfId="4680"/>
    <cellStyle name="Note 4 22 3 2 2 2" xfId="14139"/>
    <cellStyle name="Note 4 22 3 2 2 2 2" xfId="31574"/>
    <cellStyle name="Note 4 22 3 2 2 2 3" xfId="46026"/>
    <cellStyle name="Note 4 22 3 2 2 3" xfId="16600"/>
    <cellStyle name="Note 4 22 3 2 2 3 2" xfId="34035"/>
    <cellStyle name="Note 4 22 3 2 2 3 3" xfId="48487"/>
    <cellStyle name="Note 4 22 3 2 2 4" xfId="22116"/>
    <cellStyle name="Note 4 22 3 2 2 5" xfId="36568"/>
    <cellStyle name="Note 4 22 3 2 3" xfId="7142"/>
    <cellStyle name="Note 4 22 3 2 3 2" xfId="24577"/>
    <cellStyle name="Note 4 22 3 2 3 3" xfId="39029"/>
    <cellStyle name="Note 4 22 3 2 4" xfId="9583"/>
    <cellStyle name="Note 4 22 3 2 4 2" xfId="27018"/>
    <cellStyle name="Note 4 22 3 2 4 3" xfId="41470"/>
    <cellStyle name="Note 4 22 3 2 5" xfId="12003"/>
    <cellStyle name="Note 4 22 3 2 5 2" xfId="29438"/>
    <cellStyle name="Note 4 22 3 2 5 3" xfId="43890"/>
    <cellStyle name="Note 4 22 3 2 6" xfId="19010"/>
    <cellStyle name="Note 4 22 3 3" xfId="2170"/>
    <cellStyle name="Note 4 22 3 3 2" xfId="4681"/>
    <cellStyle name="Note 4 22 3 3 2 2" xfId="14140"/>
    <cellStyle name="Note 4 22 3 3 2 2 2" xfId="31575"/>
    <cellStyle name="Note 4 22 3 3 2 2 3" xfId="46027"/>
    <cellStyle name="Note 4 22 3 3 2 3" xfId="16601"/>
    <cellStyle name="Note 4 22 3 3 2 3 2" xfId="34036"/>
    <cellStyle name="Note 4 22 3 3 2 3 3" xfId="48488"/>
    <cellStyle name="Note 4 22 3 3 2 4" xfId="22117"/>
    <cellStyle name="Note 4 22 3 3 2 5" xfId="36569"/>
    <cellStyle name="Note 4 22 3 3 3" xfId="7143"/>
    <cellStyle name="Note 4 22 3 3 3 2" xfId="24578"/>
    <cellStyle name="Note 4 22 3 3 3 3" xfId="39030"/>
    <cellStyle name="Note 4 22 3 3 4" xfId="9584"/>
    <cellStyle name="Note 4 22 3 3 4 2" xfId="27019"/>
    <cellStyle name="Note 4 22 3 3 4 3" xfId="41471"/>
    <cellStyle name="Note 4 22 3 3 5" xfId="12004"/>
    <cellStyle name="Note 4 22 3 3 5 2" xfId="29439"/>
    <cellStyle name="Note 4 22 3 3 5 3" xfId="43891"/>
    <cellStyle name="Note 4 22 3 3 6" xfId="19011"/>
    <cellStyle name="Note 4 22 3 4" xfId="2171"/>
    <cellStyle name="Note 4 22 3 4 2" xfId="4682"/>
    <cellStyle name="Note 4 22 3 4 2 2" xfId="22118"/>
    <cellStyle name="Note 4 22 3 4 2 3" xfId="36570"/>
    <cellStyle name="Note 4 22 3 4 3" xfId="7144"/>
    <cellStyle name="Note 4 22 3 4 3 2" xfId="24579"/>
    <cellStyle name="Note 4 22 3 4 3 3" xfId="39031"/>
    <cellStyle name="Note 4 22 3 4 4" xfId="9585"/>
    <cellStyle name="Note 4 22 3 4 4 2" xfId="27020"/>
    <cellStyle name="Note 4 22 3 4 4 3" xfId="41472"/>
    <cellStyle name="Note 4 22 3 4 5" xfId="12005"/>
    <cellStyle name="Note 4 22 3 4 5 2" xfId="29440"/>
    <cellStyle name="Note 4 22 3 4 5 3" xfId="43892"/>
    <cellStyle name="Note 4 22 3 4 6" xfId="15322"/>
    <cellStyle name="Note 4 22 3 4 6 2" xfId="32757"/>
    <cellStyle name="Note 4 22 3 4 6 3" xfId="47209"/>
    <cellStyle name="Note 4 22 3 4 7" xfId="19012"/>
    <cellStyle name="Note 4 22 3 4 8" xfId="20484"/>
    <cellStyle name="Note 4 22 3 5" xfId="4679"/>
    <cellStyle name="Note 4 22 3 5 2" xfId="14138"/>
    <cellStyle name="Note 4 22 3 5 2 2" xfId="31573"/>
    <cellStyle name="Note 4 22 3 5 2 3" xfId="46025"/>
    <cellStyle name="Note 4 22 3 5 3" xfId="16599"/>
    <cellStyle name="Note 4 22 3 5 3 2" xfId="34034"/>
    <cellStyle name="Note 4 22 3 5 3 3" xfId="48486"/>
    <cellStyle name="Note 4 22 3 5 4" xfId="22115"/>
    <cellStyle name="Note 4 22 3 5 5" xfId="36567"/>
    <cellStyle name="Note 4 22 3 6" xfId="7141"/>
    <cellStyle name="Note 4 22 3 6 2" xfId="24576"/>
    <cellStyle name="Note 4 22 3 6 3" xfId="39028"/>
    <cellStyle name="Note 4 22 3 7" xfId="9582"/>
    <cellStyle name="Note 4 22 3 7 2" xfId="27017"/>
    <cellStyle name="Note 4 22 3 7 3" xfId="41469"/>
    <cellStyle name="Note 4 22 3 8" xfId="12002"/>
    <cellStyle name="Note 4 22 3 8 2" xfId="29437"/>
    <cellStyle name="Note 4 22 3 8 3" xfId="43889"/>
    <cellStyle name="Note 4 22 3 9" xfId="19009"/>
    <cellStyle name="Note 4 22 4" xfId="2172"/>
    <cellStyle name="Note 4 22 4 2" xfId="2173"/>
    <cellStyle name="Note 4 22 4 2 2" xfId="4684"/>
    <cellStyle name="Note 4 22 4 2 2 2" xfId="14142"/>
    <cellStyle name="Note 4 22 4 2 2 2 2" xfId="31577"/>
    <cellStyle name="Note 4 22 4 2 2 2 3" xfId="46029"/>
    <cellStyle name="Note 4 22 4 2 2 3" xfId="16603"/>
    <cellStyle name="Note 4 22 4 2 2 3 2" xfId="34038"/>
    <cellStyle name="Note 4 22 4 2 2 3 3" xfId="48490"/>
    <cellStyle name="Note 4 22 4 2 2 4" xfId="22120"/>
    <cellStyle name="Note 4 22 4 2 2 5" xfId="36572"/>
    <cellStyle name="Note 4 22 4 2 3" xfId="7146"/>
    <cellStyle name="Note 4 22 4 2 3 2" xfId="24581"/>
    <cellStyle name="Note 4 22 4 2 3 3" xfId="39033"/>
    <cellStyle name="Note 4 22 4 2 4" xfId="9587"/>
    <cellStyle name="Note 4 22 4 2 4 2" xfId="27022"/>
    <cellStyle name="Note 4 22 4 2 4 3" xfId="41474"/>
    <cellStyle name="Note 4 22 4 2 5" xfId="12007"/>
    <cellStyle name="Note 4 22 4 2 5 2" xfId="29442"/>
    <cellStyle name="Note 4 22 4 2 5 3" xfId="43894"/>
    <cellStyle name="Note 4 22 4 2 6" xfId="19014"/>
    <cellStyle name="Note 4 22 4 3" xfId="2174"/>
    <cellStyle name="Note 4 22 4 3 2" xfId="4685"/>
    <cellStyle name="Note 4 22 4 3 2 2" xfId="14143"/>
    <cellStyle name="Note 4 22 4 3 2 2 2" xfId="31578"/>
    <cellStyle name="Note 4 22 4 3 2 2 3" xfId="46030"/>
    <cellStyle name="Note 4 22 4 3 2 3" xfId="16604"/>
    <cellStyle name="Note 4 22 4 3 2 3 2" xfId="34039"/>
    <cellStyle name="Note 4 22 4 3 2 3 3" xfId="48491"/>
    <cellStyle name="Note 4 22 4 3 2 4" xfId="22121"/>
    <cellStyle name="Note 4 22 4 3 2 5" xfId="36573"/>
    <cellStyle name="Note 4 22 4 3 3" xfId="7147"/>
    <cellStyle name="Note 4 22 4 3 3 2" xfId="24582"/>
    <cellStyle name="Note 4 22 4 3 3 3" xfId="39034"/>
    <cellStyle name="Note 4 22 4 3 4" xfId="9588"/>
    <cellStyle name="Note 4 22 4 3 4 2" xfId="27023"/>
    <cellStyle name="Note 4 22 4 3 4 3" xfId="41475"/>
    <cellStyle name="Note 4 22 4 3 5" xfId="12008"/>
    <cellStyle name="Note 4 22 4 3 5 2" xfId="29443"/>
    <cellStyle name="Note 4 22 4 3 5 3" xfId="43895"/>
    <cellStyle name="Note 4 22 4 3 6" xfId="19015"/>
    <cellStyle name="Note 4 22 4 4" xfId="2175"/>
    <cellStyle name="Note 4 22 4 4 2" xfId="4686"/>
    <cellStyle name="Note 4 22 4 4 2 2" xfId="22122"/>
    <cellStyle name="Note 4 22 4 4 2 3" xfId="36574"/>
    <cellStyle name="Note 4 22 4 4 3" xfId="7148"/>
    <cellStyle name="Note 4 22 4 4 3 2" xfId="24583"/>
    <cellStyle name="Note 4 22 4 4 3 3" xfId="39035"/>
    <cellStyle name="Note 4 22 4 4 4" xfId="9589"/>
    <cellStyle name="Note 4 22 4 4 4 2" xfId="27024"/>
    <cellStyle name="Note 4 22 4 4 4 3" xfId="41476"/>
    <cellStyle name="Note 4 22 4 4 5" xfId="12009"/>
    <cellStyle name="Note 4 22 4 4 5 2" xfId="29444"/>
    <cellStyle name="Note 4 22 4 4 5 3" xfId="43896"/>
    <cellStyle name="Note 4 22 4 4 6" xfId="15323"/>
    <cellStyle name="Note 4 22 4 4 6 2" xfId="32758"/>
    <cellStyle name="Note 4 22 4 4 6 3" xfId="47210"/>
    <cellStyle name="Note 4 22 4 4 7" xfId="19016"/>
    <cellStyle name="Note 4 22 4 4 8" xfId="20485"/>
    <cellStyle name="Note 4 22 4 5" xfId="4683"/>
    <cellStyle name="Note 4 22 4 5 2" xfId="14141"/>
    <cellStyle name="Note 4 22 4 5 2 2" xfId="31576"/>
    <cellStyle name="Note 4 22 4 5 2 3" xfId="46028"/>
    <cellStyle name="Note 4 22 4 5 3" xfId="16602"/>
    <cellStyle name="Note 4 22 4 5 3 2" xfId="34037"/>
    <cellStyle name="Note 4 22 4 5 3 3" xfId="48489"/>
    <cellStyle name="Note 4 22 4 5 4" xfId="22119"/>
    <cellStyle name="Note 4 22 4 5 5" xfId="36571"/>
    <cellStyle name="Note 4 22 4 6" xfId="7145"/>
    <cellStyle name="Note 4 22 4 6 2" xfId="24580"/>
    <cellStyle name="Note 4 22 4 6 3" xfId="39032"/>
    <cellStyle name="Note 4 22 4 7" xfId="9586"/>
    <cellStyle name="Note 4 22 4 7 2" xfId="27021"/>
    <cellStyle name="Note 4 22 4 7 3" xfId="41473"/>
    <cellStyle name="Note 4 22 4 8" xfId="12006"/>
    <cellStyle name="Note 4 22 4 8 2" xfId="29441"/>
    <cellStyle name="Note 4 22 4 8 3" xfId="43893"/>
    <cellStyle name="Note 4 22 4 9" xfId="19013"/>
    <cellStyle name="Note 4 22 5" xfId="2176"/>
    <cellStyle name="Note 4 22 5 2" xfId="4687"/>
    <cellStyle name="Note 4 22 5 2 2" xfId="14144"/>
    <cellStyle name="Note 4 22 5 2 2 2" xfId="31579"/>
    <cellStyle name="Note 4 22 5 2 2 3" xfId="46031"/>
    <cellStyle name="Note 4 22 5 2 3" xfId="16605"/>
    <cellStyle name="Note 4 22 5 2 3 2" xfId="34040"/>
    <cellStyle name="Note 4 22 5 2 3 3" xfId="48492"/>
    <cellStyle name="Note 4 22 5 2 4" xfId="22123"/>
    <cellStyle name="Note 4 22 5 2 5" xfId="36575"/>
    <cellStyle name="Note 4 22 5 3" xfId="7149"/>
    <cellStyle name="Note 4 22 5 3 2" xfId="24584"/>
    <cellStyle name="Note 4 22 5 3 3" xfId="39036"/>
    <cellStyle name="Note 4 22 5 4" xfId="9590"/>
    <cellStyle name="Note 4 22 5 4 2" xfId="27025"/>
    <cellStyle name="Note 4 22 5 4 3" xfId="41477"/>
    <cellStyle name="Note 4 22 5 5" xfId="12010"/>
    <cellStyle name="Note 4 22 5 5 2" xfId="29445"/>
    <cellStyle name="Note 4 22 5 5 3" xfId="43897"/>
    <cellStyle name="Note 4 22 5 6" xfId="19017"/>
    <cellStyle name="Note 4 22 6" xfId="2177"/>
    <cellStyle name="Note 4 22 6 2" xfId="4688"/>
    <cellStyle name="Note 4 22 6 2 2" xfId="14145"/>
    <cellStyle name="Note 4 22 6 2 2 2" xfId="31580"/>
    <cellStyle name="Note 4 22 6 2 2 3" xfId="46032"/>
    <cellStyle name="Note 4 22 6 2 3" xfId="16606"/>
    <cellStyle name="Note 4 22 6 2 3 2" xfId="34041"/>
    <cellStyle name="Note 4 22 6 2 3 3" xfId="48493"/>
    <cellStyle name="Note 4 22 6 2 4" xfId="22124"/>
    <cellStyle name="Note 4 22 6 2 5" xfId="36576"/>
    <cellStyle name="Note 4 22 6 3" xfId="7150"/>
    <cellStyle name="Note 4 22 6 3 2" xfId="24585"/>
    <cellStyle name="Note 4 22 6 3 3" xfId="39037"/>
    <cellStyle name="Note 4 22 6 4" xfId="9591"/>
    <cellStyle name="Note 4 22 6 4 2" xfId="27026"/>
    <cellStyle name="Note 4 22 6 4 3" xfId="41478"/>
    <cellStyle name="Note 4 22 6 5" xfId="12011"/>
    <cellStyle name="Note 4 22 6 5 2" xfId="29446"/>
    <cellStyle name="Note 4 22 6 5 3" xfId="43898"/>
    <cellStyle name="Note 4 22 6 6" xfId="19018"/>
    <cellStyle name="Note 4 22 7" xfId="2178"/>
    <cellStyle name="Note 4 22 7 2" xfId="4689"/>
    <cellStyle name="Note 4 22 7 2 2" xfId="22125"/>
    <cellStyle name="Note 4 22 7 2 3" xfId="36577"/>
    <cellStyle name="Note 4 22 7 3" xfId="7151"/>
    <cellStyle name="Note 4 22 7 3 2" xfId="24586"/>
    <cellStyle name="Note 4 22 7 3 3" xfId="39038"/>
    <cellStyle name="Note 4 22 7 4" xfId="9592"/>
    <cellStyle name="Note 4 22 7 4 2" xfId="27027"/>
    <cellStyle name="Note 4 22 7 4 3" xfId="41479"/>
    <cellStyle name="Note 4 22 7 5" xfId="12012"/>
    <cellStyle name="Note 4 22 7 5 2" xfId="29447"/>
    <cellStyle name="Note 4 22 7 5 3" xfId="43899"/>
    <cellStyle name="Note 4 22 7 6" xfId="15324"/>
    <cellStyle name="Note 4 22 7 6 2" xfId="32759"/>
    <cellStyle name="Note 4 22 7 6 3" xfId="47211"/>
    <cellStyle name="Note 4 22 7 7" xfId="19019"/>
    <cellStyle name="Note 4 22 7 8" xfId="20486"/>
    <cellStyle name="Note 4 22 8" xfId="4674"/>
    <cellStyle name="Note 4 22 8 2" xfId="14134"/>
    <cellStyle name="Note 4 22 8 2 2" xfId="31569"/>
    <cellStyle name="Note 4 22 8 2 3" xfId="46021"/>
    <cellStyle name="Note 4 22 8 3" xfId="16595"/>
    <cellStyle name="Note 4 22 8 3 2" xfId="34030"/>
    <cellStyle name="Note 4 22 8 3 3" xfId="48482"/>
    <cellStyle name="Note 4 22 8 4" xfId="22110"/>
    <cellStyle name="Note 4 22 8 5" xfId="36562"/>
    <cellStyle name="Note 4 22 9" xfId="7136"/>
    <cellStyle name="Note 4 22 9 2" xfId="24571"/>
    <cellStyle name="Note 4 22 9 3" xfId="39023"/>
    <cellStyle name="Note 4 23" xfId="2179"/>
    <cellStyle name="Note 4 23 10" xfId="9593"/>
    <cellStyle name="Note 4 23 10 2" xfId="27028"/>
    <cellStyle name="Note 4 23 10 3" xfId="41480"/>
    <cellStyle name="Note 4 23 11" xfId="12013"/>
    <cellStyle name="Note 4 23 11 2" xfId="29448"/>
    <cellStyle name="Note 4 23 11 3" xfId="43900"/>
    <cellStyle name="Note 4 23 12" xfId="19020"/>
    <cellStyle name="Note 4 23 2" xfId="2180"/>
    <cellStyle name="Note 4 23 2 2" xfId="2181"/>
    <cellStyle name="Note 4 23 2 2 2" xfId="4692"/>
    <cellStyle name="Note 4 23 2 2 2 2" xfId="14148"/>
    <cellStyle name="Note 4 23 2 2 2 2 2" xfId="31583"/>
    <cellStyle name="Note 4 23 2 2 2 2 3" xfId="46035"/>
    <cellStyle name="Note 4 23 2 2 2 3" xfId="16609"/>
    <cellStyle name="Note 4 23 2 2 2 3 2" xfId="34044"/>
    <cellStyle name="Note 4 23 2 2 2 3 3" xfId="48496"/>
    <cellStyle name="Note 4 23 2 2 2 4" xfId="22128"/>
    <cellStyle name="Note 4 23 2 2 2 5" xfId="36580"/>
    <cellStyle name="Note 4 23 2 2 3" xfId="7154"/>
    <cellStyle name="Note 4 23 2 2 3 2" xfId="24589"/>
    <cellStyle name="Note 4 23 2 2 3 3" xfId="39041"/>
    <cellStyle name="Note 4 23 2 2 4" xfId="9595"/>
    <cellStyle name="Note 4 23 2 2 4 2" xfId="27030"/>
    <cellStyle name="Note 4 23 2 2 4 3" xfId="41482"/>
    <cellStyle name="Note 4 23 2 2 5" xfId="12015"/>
    <cellStyle name="Note 4 23 2 2 5 2" xfId="29450"/>
    <cellStyle name="Note 4 23 2 2 5 3" xfId="43902"/>
    <cellStyle name="Note 4 23 2 2 6" xfId="19022"/>
    <cellStyle name="Note 4 23 2 3" xfId="2182"/>
    <cellStyle name="Note 4 23 2 3 2" xfId="4693"/>
    <cellStyle name="Note 4 23 2 3 2 2" xfId="14149"/>
    <cellStyle name="Note 4 23 2 3 2 2 2" xfId="31584"/>
    <cellStyle name="Note 4 23 2 3 2 2 3" xfId="46036"/>
    <cellStyle name="Note 4 23 2 3 2 3" xfId="16610"/>
    <cellStyle name="Note 4 23 2 3 2 3 2" xfId="34045"/>
    <cellStyle name="Note 4 23 2 3 2 3 3" xfId="48497"/>
    <cellStyle name="Note 4 23 2 3 2 4" xfId="22129"/>
    <cellStyle name="Note 4 23 2 3 2 5" xfId="36581"/>
    <cellStyle name="Note 4 23 2 3 3" xfId="7155"/>
    <cellStyle name="Note 4 23 2 3 3 2" xfId="24590"/>
    <cellStyle name="Note 4 23 2 3 3 3" xfId="39042"/>
    <cellStyle name="Note 4 23 2 3 4" xfId="9596"/>
    <cellStyle name="Note 4 23 2 3 4 2" xfId="27031"/>
    <cellStyle name="Note 4 23 2 3 4 3" xfId="41483"/>
    <cellStyle name="Note 4 23 2 3 5" xfId="12016"/>
    <cellStyle name="Note 4 23 2 3 5 2" xfId="29451"/>
    <cellStyle name="Note 4 23 2 3 5 3" xfId="43903"/>
    <cellStyle name="Note 4 23 2 3 6" xfId="19023"/>
    <cellStyle name="Note 4 23 2 4" xfId="2183"/>
    <cellStyle name="Note 4 23 2 4 2" xfId="4694"/>
    <cellStyle name="Note 4 23 2 4 2 2" xfId="22130"/>
    <cellStyle name="Note 4 23 2 4 2 3" xfId="36582"/>
    <cellStyle name="Note 4 23 2 4 3" xfId="7156"/>
    <cellStyle name="Note 4 23 2 4 3 2" xfId="24591"/>
    <cellStyle name="Note 4 23 2 4 3 3" xfId="39043"/>
    <cellStyle name="Note 4 23 2 4 4" xfId="9597"/>
    <cellStyle name="Note 4 23 2 4 4 2" xfId="27032"/>
    <cellStyle name="Note 4 23 2 4 4 3" xfId="41484"/>
    <cellStyle name="Note 4 23 2 4 5" xfId="12017"/>
    <cellStyle name="Note 4 23 2 4 5 2" xfId="29452"/>
    <cellStyle name="Note 4 23 2 4 5 3" xfId="43904"/>
    <cellStyle name="Note 4 23 2 4 6" xfId="15325"/>
    <cellStyle name="Note 4 23 2 4 6 2" xfId="32760"/>
    <cellStyle name="Note 4 23 2 4 6 3" xfId="47212"/>
    <cellStyle name="Note 4 23 2 4 7" xfId="19024"/>
    <cellStyle name="Note 4 23 2 4 8" xfId="20487"/>
    <cellStyle name="Note 4 23 2 5" xfId="4691"/>
    <cellStyle name="Note 4 23 2 5 2" xfId="14147"/>
    <cellStyle name="Note 4 23 2 5 2 2" xfId="31582"/>
    <cellStyle name="Note 4 23 2 5 2 3" xfId="46034"/>
    <cellStyle name="Note 4 23 2 5 3" xfId="16608"/>
    <cellStyle name="Note 4 23 2 5 3 2" xfId="34043"/>
    <cellStyle name="Note 4 23 2 5 3 3" xfId="48495"/>
    <cellStyle name="Note 4 23 2 5 4" xfId="22127"/>
    <cellStyle name="Note 4 23 2 5 5" xfId="36579"/>
    <cellStyle name="Note 4 23 2 6" xfId="7153"/>
    <cellStyle name="Note 4 23 2 6 2" xfId="24588"/>
    <cellStyle name="Note 4 23 2 6 3" xfId="39040"/>
    <cellStyle name="Note 4 23 2 7" xfId="9594"/>
    <cellStyle name="Note 4 23 2 7 2" xfId="27029"/>
    <cellStyle name="Note 4 23 2 7 3" xfId="41481"/>
    <cellStyle name="Note 4 23 2 8" xfId="12014"/>
    <cellStyle name="Note 4 23 2 8 2" xfId="29449"/>
    <cellStyle name="Note 4 23 2 8 3" xfId="43901"/>
    <cellStyle name="Note 4 23 2 9" xfId="19021"/>
    <cellStyle name="Note 4 23 3" xfId="2184"/>
    <cellStyle name="Note 4 23 3 2" xfId="2185"/>
    <cellStyle name="Note 4 23 3 2 2" xfId="4696"/>
    <cellStyle name="Note 4 23 3 2 2 2" xfId="14151"/>
    <cellStyle name="Note 4 23 3 2 2 2 2" xfId="31586"/>
    <cellStyle name="Note 4 23 3 2 2 2 3" xfId="46038"/>
    <cellStyle name="Note 4 23 3 2 2 3" xfId="16612"/>
    <cellStyle name="Note 4 23 3 2 2 3 2" xfId="34047"/>
    <cellStyle name="Note 4 23 3 2 2 3 3" xfId="48499"/>
    <cellStyle name="Note 4 23 3 2 2 4" xfId="22132"/>
    <cellStyle name="Note 4 23 3 2 2 5" xfId="36584"/>
    <cellStyle name="Note 4 23 3 2 3" xfId="7158"/>
    <cellStyle name="Note 4 23 3 2 3 2" xfId="24593"/>
    <cellStyle name="Note 4 23 3 2 3 3" xfId="39045"/>
    <cellStyle name="Note 4 23 3 2 4" xfId="9599"/>
    <cellStyle name="Note 4 23 3 2 4 2" xfId="27034"/>
    <cellStyle name="Note 4 23 3 2 4 3" xfId="41486"/>
    <cellStyle name="Note 4 23 3 2 5" xfId="12019"/>
    <cellStyle name="Note 4 23 3 2 5 2" xfId="29454"/>
    <cellStyle name="Note 4 23 3 2 5 3" xfId="43906"/>
    <cellStyle name="Note 4 23 3 2 6" xfId="19026"/>
    <cellStyle name="Note 4 23 3 3" xfId="2186"/>
    <cellStyle name="Note 4 23 3 3 2" xfId="4697"/>
    <cellStyle name="Note 4 23 3 3 2 2" xfId="14152"/>
    <cellStyle name="Note 4 23 3 3 2 2 2" xfId="31587"/>
    <cellStyle name="Note 4 23 3 3 2 2 3" xfId="46039"/>
    <cellStyle name="Note 4 23 3 3 2 3" xfId="16613"/>
    <cellStyle name="Note 4 23 3 3 2 3 2" xfId="34048"/>
    <cellStyle name="Note 4 23 3 3 2 3 3" xfId="48500"/>
    <cellStyle name="Note 4 23 3 3 2 4" xfId="22133"/>
    <cellStyle name="Note 4 23 3 3 2 5" xfId="36585"/>
    <cellStyle name="Note 4 23 3 3 3" xfId="7159"/>
    <cellStyle name="Note 4 23 3 3 3 2" xfId="24594"/>
    <cellStyle name="Note 4 23 3 3 3 3" xfId="39046"/>
    <cellStyle name="Note 4 23 3 3 4" xfId="9600"/>
    <cellStyle name="Note 4 23 3 3 4 2" xfId="27035"/>
    <cellStyle name="Note 4 23 3 3 4 3" xfId="41487"/>
    <cellStyle name="Note 4 23 3 3 5" xfId="12020"/>
    <cellStyle name="Note 4 23 3 3 5 2" xfId="29455"/>
    <cellStyle name="Note 4 23 3 3 5 3" xfId="43907"/>
    <cellStyle name="Note 4 23 3 3 6" xfId="19027"/>
    <cellStyle name="Note 4 23 3 4" xfId="2187"/>
    <cellStyle name="Note 4 23 3 4 2" xfId="4698"/>
    <cellStyle name="Note 4 23 3 4 2 2" xfId="22134"/>
    <cellStyle name="Note 4 23 3 4 2 3" xfId="36586"/>
    <cellStyle name="Note 4 23 3 4 3" xfId="7160"/>
    <cellStyle name="Note 4 23 3 4 3 2" xfId="24595"/>
    <cellStyle name="Note 4 23 3 4 3 3" xfId="39047"/>
    <cellStyle name="Note 4 23 3 4 4" xfId="9601"/>
    <cellStyle name="Note 4 23 3 4 4 2" xfId="27036"/>
    <cellStyle name="Note 4 23 3 4 4 3" xfId="41488"/>
    <cellStyle name="Note 4 23 3 4 5" xfId="12021"/>
    <cellStyle name="Note 4 23 3 4 5 2" xfId="29456"/>
    <cellStyle name="Note 4 23 3 4 5 3" xfId="43908"/>
    <cellStyle name="Note 4 23 3 4 6" xfId="15326"/>
    <cellStyle name="Note 4 23 3 4 6 2" xfId="32761"/>
    <cellStyle name="Note 4 23 3 4 6 3" xfId="47213"/>
    <cellStyle name="Note 4 23 3 4 7" xfId="19028"/>
    <cellStyle name="Note 4 23 3 4 8" xfId="20488"/>
    <cellStyle name="Note 4 23 3 5" xfId="4695"/>
    <cellStyle name="Note 4 23 3 5 2" xfId="14150"/>
    <cellStyle name="Note 4 23 3 5 2 2" xfId="31585"/>
    <cellStyle name="Note 4 23 3 5 2 3" xfId="46037"/>
    <cellStyle name="Note 4 23 3 5 3" xfId="16611"/>
    <cellStyle name="Note 4 23 3 5 3 2" xfId="34046"/>
    <cellStyle name="Note 4 23 3 5 3 3" xfId="48498"/>
    <cellStyle name="Note 4 23 3 5 4" xfId="22131"/>
    <cellStyle name="Note 4 23 3 5 5" xfId="36583"/>
    <cellStyle name="Note 4 23 3 6" xfId="7157"/>
    <cellStyle name="Note 4 23 3 6 2" xfId="24592"/>
    <cellStyle name="Note 4 23 3 6 3" xfId="39044"/>
    <cellStyle name="Note 4 23 3 7" xfId="9598"/>
    <cellStyle name="Note 4 23 3 7 2" xfId="27033"/>
    <cellStyle name="Note 4 23 3 7 3" xfId="41485"/>
    <cellStyle name="Note 4 23 3 8" xfId="12018"/>
    <cellStyle name="Note 4 23 3 8 2" xfId="29453"/>
    <cellStyle name="Note 4 23 3 8 3" xfId="43905"/>
    <cellStyle name="Note 4 23 3 9" xfId="19025"/>
    <cellStyle name="Note 4 23 4" xfId="2188"/>
    <cellStyle name="Note 4 23 4 2" xfId="2189"/>
    <cellStyle name="Note 4 23 4 2 2" xfId="4700"/>
    <cellStyle name="Note 4 23 4 2 2 2" xfId="14154"/>
    <cellStyle name="Note 4 23 4 2 2 2 2" xfId="31589"/>
    <cellStyle name="Note 4 23 4 2 2 2 3" xfId="46041"/>
    <cellStyle name="Note 4 23 4 2 2 3" xfId="16615"/>
    <cellStyle name="Note 4 23 4 2 2 3 2" xfId="34050"/>
    <cellStyle name="Note 4 23 4 2 2 3 3" xfId="48502"/>
    <cellStyle name="Note 4 23 4 2 2 4" xfId="22136"/>
    <cellStyle name="Note 4 23 4 2 2 5" xfId="36588"/>
    <cellStyle name="Note 4 23 4 2 3" xfId="7162"/>
    <cellStyle name="Note 4 23 4 2 3 2" xfId="24597"/>
    <cellStyle name="Note 4 23 4 2 3 3" xfId="39049"/>
    <cellStyle name="Note 4 23 4 2 4" xfId="9603"/>
    <cellStyle name="Note 4 23 4 2 4 2" xfId="27038"/>
    <cellStyle name="Note 4 23 4 2 4 3" xfId="41490"/>
    <cellStyle name="Note 4 23 4 2 5" xfId="12023"/>
    <cellStyle name="Note 4 23 4 2 5 2" xfId="29458"/>
    <cellStyle name="Note 4 23 4 2 5 3" xfId="43910"/>
    <cellStyle name="Note 4 23 4 2 6" xfId="19030"/>
    <cellStyle name="Note 4 23 4 3" xfId="2190"/>
    <cellStyle name="Note 4 23 4 3 2" xfId="4701"/>
    <cellStyle name="Note 4 23 4 3 2 2" xfId="14155"/>
    <cellStyle name="Note 4 23 4 3 2 2 2" xfId="31590"/>
    <cellStyle name="Note 4 23 4 3 2 2 3" xfId="46042"/>
    <cellStyle name="Note 4 23 4 3 2 3" xfId="16616"/>
    <cellStyle name="Note 4 23 4 3 2 3 2" xfId="34051"/>
    <cellStyle name="Note 4 23 4 3 2 3 3" xfId="48503"/>
    <cellStyle name="Note 4 23 4 3 2 4" xfId="22137"/>
    <cellStyle name="Note 4 23 4 3 2 5" xfId="36589"/>
    <cellStyle name="Note 4 23 4 3 3" xfId="7163"/>
    <cellStyle name="Note 4 23 4 3 3 2" xfId="24598"/>
    <cellStyle name="Note 4 23 4 3 3 3" xfId="39050"/>
    <cellStyle name="Note 4 23 4 3 4" xfId="9604"/>
    <cellStyle name="Note 4 23 4 3 4 2" xfId="27039"/>
    <cellStyle name="Note 4 23 4 3 4 3" xfId="41491"/>
    <cellStyle name="Note 4 23 4 3 5" xfId="12024"/>
    <cellStyle name="Note 4 23 4 3 5 2" xfId="29459"/>
    <cellStyle name="Note 4 23 4 3 5 3" xfId="43911"/>
    <cellStyle name="Note 4 23 4 3 6" xfId="19031"/>
    <cellStyle name="Note 4 23 4 4" xfId="2191"/>
    <cellStyle name="Note 4 23 4 4 2" xfId="4702"/>
    <cellStyle name="Note 4 23 4 4 2 2" xfId="22138"/>
    <cellStyle name="Note 4 23 4 4 2 3" xfId="36590"/>
    <cellStyle name="Note 4 23 4 4 3" xfId="7164"/>
    <cellStyle name="Note 4 23 4 4 3 2" xfId="24599"/>
    <cellStyle name="Note 4 23 4 4 3 3" xfId="39051"/>
    <cellStyle name="Note 4 23 4 4 4" xfId="9605"/>
    <cellStyle name="Note 4 23 4 4 4 2" xfId="27040"/>
    <cellStyle name="Note 4 23 4 4 4 3" xfId="41492"/>
    <cellStyle name="Note 4 23 4 4 5" xfId="12025"/>
    <cellStyle name="Note 4 23 4 4 5 2" xfId="29460"/>
    <cellStyle name="Note 4 23 4 4 5 3" xfId="43912"/>
    <cellStyle name="Note 4 23 4 4 6" xfId="15327"/>
    <cellStyle name="Note 4 23 4 4 6 2" xfId="32762"/>
    <cellStyle name="Note 4 23 4 4 6 3" xfId="47214"/>
    <cellStyle name="Note 4 23 4 4 7" xfId="19032"/>
    <cellStyle name="Note 4 23 4 4 8" xfId="20489"/>
    <cellStyle name="Note 4 23 4 5" xfId="4699"/>
    <cellStyle name="Note 4 23 4 5 2" xfId="14153"/>
    <cellStyle name="Note 4 23 4 5 2 2" xfId="31588"/>
    <cellStyle name="Note 4 23 4 5 2 3" xfId="46040"/>
    <cellStyle name="Note 4 23 4 5 3" xfId="16614"/>
    <cellStyle name="Note 4 23 4 5 3 2" xfId="34049"/>
    <cellStyle name="Note 4 23 4 5 3 3" xfId="48501"/>
    <cellStyle name="Note 4 23 4 5 4" xfId="22135"/>
    <cellStyle name="Note 4 23 4 5 5" xfId="36587"/>
    <cellStyle name="Note 4 23 4 6" xfId="7161"/>
    <cellStyle name="Note 4 23 4 6 2" xfId="24596"/>
    <cellStyle name="Note 4 23 4 6 3" xfId="39048"/>
    <cellStyle name="Note 4 23 4 7" xfId="9602"/>
    <cellStyle name="Note 4 23 4 7 2" xfId="27037"/>
    <cellStyle name="Note 4 23 4 7 3" xfId="41489"/>
    <cellStyle name="Note 4 23 4 8" xfId="12022"/>
    <cellStyle name="Note 4 23 4 8 2" xfId="29457"/>
    <cellStyle name="Note 4 23 4 8 3" xfId="43909"/>
    <cellStyle name="Note 4 23 4 9" xfId="19029"/>
    <cellStyle name="Note 4 23 5" xfId="2192"/>
    <cellStyle name="Note 4 23 5 2" xfId="4703"/>
    <cellStyle name="Note 4 23 5 2 2" xfId="14156"/>
    <cellStyle name="Note 4 23 5 2 2 2" xfId="31591"/>
    <cellStyle name="Note 4 23 5 2 2 3" xfId="46043"/>
    <cellStyle name="Note 4 23 5 2 3" xfId="16617"/>
    <cellStyle name="Note 4 23 5 2 3 2" xfId="34052"/>
    <cellStyle name="Note 4 23 5 2 3 3" xfId="48504"/>
    <cellStyle name="Note 4 23 5 2 4" xfId="22139"/>
    <cellStyle name="Note 4 23 5 2 5" xfId="36591"/>
    <cellStyle name="Note 4 23 5 3" xfId="7165"/>
    <cellStyle name="Note 4 23 5 3 2" xfId="24600"/>
    <cellStyle name="Note 4 23 5 3 3" xfId="39052"/>
    <cellStyle name="Note 4 23 5 4" xfId="9606"/>
    <cellStyle name="Note 4 23 5 4 2" xfId="27041"/>
    <cellStyle name="Note 4 23 5 4 3" xfId="41493"/>
    <cellStyle name="Note 4 23 5 5" xfId="12026"/>
    <cellStyle name="Note 4 23 5 5 2" xfId="29461"/>
    <cellStyle name="Note 4 23 5 5 3" xfId="43913"/>
    <cellStyle name="Note 4 23 5 6" xfId="19033"/>
    <cellStyle name="Note 4 23 6" xfId="2193"/>
    <cellStyle name="Note 4 23 6 2" xfId="4704"/>
    <cellStyle name="Note 4 23 6 2 2" xfId="14157"/>
    <cellStyle name="Note 4 23 6 2 2 2" xfId="31592"/>
    <cellStyle name="Note 4 23 6 2 2 3" xfId="46044"/>
    <cellStyle name="Note 4 23 6 2 3" xfId="16618"/>
    <cellStyle name="Note 4 23 6 2 3 2" xfId="34053"/>
    <cellStyle name="Note 4 23 6 2 3 3" xfId="48505"/>
    <cellStyle name="Note 4 23 6 2 4" xfId="22140"/>
    <cellStyle name="Note 4 23 6 2 5" xfId="36592"/>
    <cellStyle name="Note 4 23 6 3" xfId="7166"/>
    <cellStyle name="Note 4 23 6 3 2" xfId="24601"/>
    <cellStyle name="Note 4 23 6 3 3" xfId="39053"/>
    <cellStyle name="Note 4 23 6 4" xfId="9607"/>
    <cellStyle name="Note 4 23 6 4 2" xfId="27042"/>
    <cellStyle name="Note 4 23 6 4 3" xfId="41494"/>
    <cellStyle name="Note 4 23 6 5" xfId="12027"/>
    <cellStyle name="Note 4 23 6 5 2" xfId="29462"/>
    <cellStyle name="Note 4 23 6 5 3" xfId="43914"/>
    <cellStyle name="Note 4 23 6 6" xfId="19034"/>
    <cellStyle name="Note 4 23 7" xfId="2194"/>
    <cellStyle name="Note 4 23 7 2" xfId="4705"/>
    <cellStyle name="Note 4 23 7 2 2" xfId="22141"/>
    <cellStyle name="Note 4 23 7 2 3" xfId="36593"/>
    <cellStyle name="Note 4 23 7 3" xfId="7167"/>
    <cellStyle name="Note 4 23 7 3 2" xfId="24602"/>
    <cellStyle name="Note 4 23 7 3 3" xfId="39054"/>
    <cellStyle name="Note 4 23 7 4" xfId="9608"/>
    <cellStyle name="Note 4 23 7 4 2" xfId="27043"/>
    <cellStyle name="Note 4 23 7 4 3" xfId="41495"/>
    <cellStyle name="Note 4 23 7 5" xfId="12028"/>
    <cellStyle name="Note 4 23 7 5 2" xfId="29463"/>
    <cellStyle name="Note 4 23 7 5 3" xfId="43915"/>
    <cellStyle name="Note 4 23 7 6" xfId="15328"/>
    <cellStyle name="Note 4 23 7 6 2" xfId="32763"/>
    <cellStyle name="Note 4 23 7 6 3" xfId="47215"/>
    <cellStyle name="Note 4 23 7 7" xfId="19035"/>
    <cellStyle name="Note 4 23 7 8" xfId="20490"/>
    <cellStyle name="Note 4 23 8" xfId="4690"/>
    <cellStyle name="Note 4 23 8 2" xfId="14146"/>
    <cellStyle name="Note 4 23 8 2 2" xfId="31581"/>
    <cellStyle name="Note 4 23 8 2 3" xfId="46033"/>
    <cellStyle name="Note 4 23 8 3" xfId="16607"/>
    <cellStyle name="Note 4 23 8 3 2" xfId="34042"/>
    <cellStyle name="Note 4 23 8 3 3" xfId="48494"/>
    <cellStyle name="Note 4 23 8 4" xfId="22126"/>
    <cellStyle name="Note 4 23 8 5" xfId="36578"/>
    <cellStyle name="Note 4 23 9" xfId="7152"/>
    <cellStyle name="Note 4 23 9 2" xfId="24587"/>
    <cellStyle name="Note 4 23 9 3" xfId="39039"/>
    <cellStyle name="Note 4 24" xfId="2195"/>
    <cellStyle name="Note 4 24 10" xfId="9609"/>
    <cellStyle name="Note 4 24 10 2" xfId="27044"/>
    <cellStyle name="Note 4 24 10 3" xfId="41496"/>
    <cellStyle name="Note 4 24 11" xfId="12029"/>
    <cellStyle name="Note 4 24 11 2" xfId="29464"/>
    <cellStyle name="Note 4 24 11 3" xfId="43916"/>
    <cellStyle name="Note 4 24 12" xfId="19036"/>
    <cellStyle name="Note 4 24 2" xfId="2196"/>
    <cellStyle name="Note 4 24 2 2" xfId="2197"/>
    <cellStyle name="Note 4 24 2 2 2" xfId="4708"/>
    <cellStyle name="Note 4 24 2 2 2 2" xfId="14160"/>
    <cellStyle name="Note 4 24 2 2 2 2 2" xfId="31595"/>
    <cellStyle name="Note 4 24 2 2 2 2 3" xfId="46047"/>
    <cellStyle name="Note 4 24 2 2 2 3" xfId="16621"/>
    <cellStyle name="Note 4 24 2 2 2 3 2" xfId="34056"/>
    <cellStyle name="Note 4 24 2 2 2 3 3" xfId="48508"/>
    <cellStyle name="Note 4 24 2 2 2 4" xfId="22144"/>
    <cellStyle name="Note 4 24 2 2 2 5" xfId="36596"/>
    <cellStyle name="Note 4 24 2 2 3" xfId="7170"/>
    <cellStyle name="Note 4 24 2 2 3 2" xfId="24605"/>
    <cellStyle name="Note 4 24 2 2 3 3" xfId="39057"/>
    <cellStyle name="Note 4 24 2 2 4" xfId="9611"/>
    <cellStyle name="Note 4 24 2 2 4 2" xfId="27046"/>
    <cellStyle name="Note 4 24 2 2 4 3" xfId="41498"/>
    <cellStyle name="Note 4 24 2 2 5" xfId="12031"/>
    <cellStyle name="Note 4 24 2 2 5 2" xfId="29466"/>
    <cellStyle name="Note 4 24 2 2 5 3" xfId="43918"/>
    <cellStyle name="Note 4 24 2 2 6" xfId="19038"/>
    <cellStyle name="Note 4 24 2 3" xfId="2198"/>
    <cellStyle name="Note 4 24 2 3 2" xfId="4709"/>
    <cellStyle name="Note 4 24 2 3 2 2" xfId="14161"/>
    <cellStyle name="Note 4 24 2 3 2 2 2" xfId="31596"/>
    <cellStyle name="Note 4 24 2 3 2 2 3" xfId="46048"/>
    <cellStyle name="Note 4 24 2 3 2 3" xfId="16622"/>
    <cellStyle name="Note 4 24 2 3 2 3 2" xfId="34057"/>
    <cellStyle name="Note 4 24 2 3 2 3 3" xfId="48509"/>
    <cellStyle name="Note 4 24 2 3 2 4" xfId="22145"/>
    <cellStyle name="Note 4 24 2 3 2 5" xfId="36597"/>
    <cellStyle name="Note 4 24 2 3 3" xfId="7171"/>
    <cellStyle name="Note 4 24 2 3 3 2" xfId="24606"/>
    <cellStyle name="Note 4 24 2 3 3 3" xfId="39058"/>
    <cellStyle name="Note 4 24 2 3 4" xfId="9612"/>
    <cellStyle name="Note 4 24 2 3 4 2" xfId="27047"/>
    <cellStyle name="Note 4 24 2 3 4 3" xfId="41499"/>
    <cellStyle name="Note 4 24 2 3 5" xfId="12032"/>
    <cellStyle name="Note 4 24 2 3 5 2" xfId="29467"/>
    <cellStyle name="Note 4 24 2 3 5 3" xfId="43919"/>
    <cellStyle name="Note 4 24 2 3 6" xfId="19039"/>
    <cellStyle name="Note 4 24 2 4" xfId="2199"/>
    <cellStyle name="Note 4 24 2 4 2" xfId="4710"/>
    <cellStyle name="Note 4 24 2 4 2 2" xfId="22146"/>
    <cellStyle name="Note 4 24 2 4 2 3" xfId="36598"/>
    <cellStyle name="Note 4 24 2 4 3" xfId="7172"/>
    <cellStyle name="Note 4 24 2 4 3 2" xfId="24607"/>
    <cellStyle name="Note 4 24 2 4 3 3" xfId="39059"/>
    <cellStyle name="Note 4 24 2 4 4" xfId="9613"/>
    <cellStyle name="Note 4 24 2 4 4 2" xfId="27048"/>
    <cellStyle name="Note 4 24 2 4 4 3" xfId="41500"/>
    <cellStyle name="Note 4 24 2 4 5" xfId="12033"/>
    <cellStyle name="Note 4 24 2 4 5 2" xfId="29468"/>
    <cellStyle name="Note 4 24 2 4 5 3" xfId="43920"/>
    <cellStyle name="Note 4 24 2 4 6" xfId="15329"/>
    <cellStyle name="Note 4 24 2 4 6 2" xfId="32764"/>
    <cellStyle name="Note 4 24 2 4 6 3" xfId="47216"/>
    <cellStyle name="Note 4 24 2 4 7" xfId="19040"/>
    <cellStyle name="Note 4 24 2 4 8" xfId="20491"/>
    <cellStyle name="Note 4 24 2 5" xfId="4707"/>
    <cellStyle name="Note 4 24 2 5 2" xfId="14159"/>
    <cellStyle name="Note 4 24 2 5 2 2" xfId="31594"/>
    <cellStyle name="Note 4 24 2 5 2 3" xfId="46046"/>
    <cellStyle name="Note 4 24 2 5 3" xfId="16620"/>
    <cellStyle name="Note 4 24 2 5 3 2" xfId="34055"/>
    <cellStyle name="Note 4 24 2 5 3 3" xfId="48507"/>
    <cellStyle name="Note 4 24 2 5 4" xfId="22143"/>
    <cellStyle name="Note 4 24 2 5 5" xfId="36595"/>
    <cellStyle name="Note 4 24 2 6" xfId="7169"/>
    <cellStyle name="Note 4 24 2 6 2" xfId="24604"/>
    <cellStyle name="Note 4 24 2 6 3" xfId="39056"/>
    <cellStyle name="Note 4 24 2 7" xfId="9610"/>
    <cellStyle name="Note 4 24 2 7 2" xfId="27045"/>
    <cellStyle name="Note 4 24 2 7 3" xfId="41497"/>
    <cellStyle name="Note 4 24 2 8" xfId="12030"/>
    <cellStyle name="Note 4 24 2 8 2" xfId="29465"/>
    <cellStyle name="Note 4 24 2 8 3" xfId="43917"/>
    <cellStyle name="Note 4 24 2 9" xfId="19037"/>
    <cellStyle name="Note 4 24 3" xfId="2200"/>
    <cellStyle name="Note 4 24 3 2" xfId="2201"/>
    <cellStyle name="Note 4 24 3 2 2" xfId="4712"/>
    <cellStyle name="Note 4 24 3 2 2 2" xfId="14163"/>
    <cellStyle name="Note 4 24 3 2 2 2 2" xfId="31598"/>
    <cellStyle name="Note 4 24 3 2 2 2 3" xfId="46050"/>
    <cellStyle name="Note 4 24 3 2 2 3" xfId="16624"/>
    <cellStyle name="Note 4 24 3 2 2 3 2" xfId="34059"/>
    <cellStyle name="Note 4 24 3 2 2 3 3" xfId="48511"/>
    <cellStyle name="Note 4 24 3 2 2 4" xfId="22148"/>
    <cellStyle name="Note 4 24 3 2 2 5" xfId="36600"/>
    <cellStyle name="Note 4 24 3 2 3" xfId="7174"/>
    <cellStyle name="Note 4 24 3 2 3 2" xfId="24609"/>
    <cellStyle name="Note 4 24 3 2 3 3" xfId="39061"/>
    <cellStyle name="Note 4 24 3 2 4" xfId="9615"/>
    <cellStyle name="Note 4 24 3 2 4 2" xfId="27050"/>
    <cellStyle name="Note 4 24 3 2 4 3" xfId="41502"/>
    <cellStyle name="Note 4 24 3 2 5" xfId="12035"/>
    <cellStyle name="Note 4 24 3 2 5 2" xfId="29470"/>
    <cellStyle name="Note 4 24 3 2 5 3" xfId="43922"/>
    <cellStyle name="Note 4 24 3 2 6" xfId="19042"/>
    <cellStyle name="Note 4 24 3 3" xfId="2202"/>
    <cellStyle name="Note 4 24 3 3 2" xfId="4713"/>
    <cellStyle name="Note 4 24 3 3 2 2" xfId="14164"/>
    <cellStyle name="Note 4 24 3 3 2 2 2" xfId="31599"/>
    <cellStyle name="Note 4 24 3 3 2 2 3" xfId="46051"/>
    <cellStyle name="Note 4 24 3 3 2 3" xfId="16625"/>
    <cellStyle name="Note 4 24 3 3 2 3 2" xfId="34060"/>
    <cellStyle name="Note 4 24 3 3 2 3 3" xfId="48512"/>
    <cellStyle name="Note 4 24 3 3 2 4" xfId="22149"/>
    <cellStyle name="Note 4 24 3 3 2 5" xfId="36601"/>
    <cellStyle name="Note 4 24 3 3 3" xfId="7175"/>
    <cellStyle name="Note 4 24 3 3 3 2" xfId="24610"/>
    <cellStyle name="Note 4 24 3 3 3 3" xfId="39062"/>
    <cellStyle name="Note 4 24 3 3 4" xfId="9616"/>
    <cellStyle name="Note 4 24 3 3 4 2" xfId="27051"/>
    <cellStyle name="Note 4 24 3 3 4 3" xfId="41503"/>
    <cellStyle name="Note 4 24 3 3 5" xfId="12036"/>
    <cellStyle name="Note 4 24 3 3 5 2" xfId="29471"/>
    <cellStyle name="Note 4 24 3 3 5 3" xfId="43923"/>
    <cellStyle name="Note 4 24 3 3 6" xfId="19043"/>
    <cellStyle name="Note 4 24 3 4" xfId="2203"/>
    <cellStyle name="Note 4 24 3 4 2" xfId="4714"/>
    <cellStyle name="Note 4 24 3 4 2 2" xfId="22150"/>
    <cellStyle name="Note 4 24 3 4 2 3" xfId="36602"/>
    <cellStyle name="Note 4 24 3 4 3" xfId="7176"/>
    <cellStyle name="Note 4 24 3 4 3 2" xfId="24611"/>
    <cellStyle name="Note 4 24 3 4 3 3" xfId="39063"/>
    <cellStyle name="Note 4 24 3 4 4" xfId="9617"/>
    <cellStyle name="Note 4 24 3 4 4 2" xfId="27052"/>
    <cellStyle name="Note 4 24 3 4 4 3" xfId="41504"/>
    <cellStyle name="Note 4 24 3 4 5" xfId="12037"/>
    <cellStyle name="Note 4 24 3 4 5 2" xfId="29472"/>
    <cellStyle name="Note 4 24 3 4 5 3" xfId="43924"/>
    <cellStyle name="Note 4 24 3 4 6" xfId="15330"/>
    <cellStyle name="Note 4 24 3 4 6 2" xfId="32765"/>
    <cellStyle name="Note 4 24 3 4 6 3" xfId="47217"/>
    <cellStyle name="Note 4 24 3 4 7" xfId="19044"/>
    <cellStyle name="Note 4 24 3 4 8" xfId="20492"/>
    <cellStyle name="Note 4 24 3 5" xfId="4711"/>
    <cellStyle name="Note 4 24 3 5 2" xfId="14162"/>
    <cellStyle name="Note 4 24 3 5 2 2" xfId="31597"/>
    <cellStyle name="Note 4 24 3 5 2 3" xfId="46049"/>
    <cellStyle name="Note 4 24 3 5 3" xfId="16623"/>
    <cellStyle name="Note 4 24 3 5 3 2" xfId="34058"/>
    <cellStyle name="Note 4 24 3 5 3 3" xfId="48510"/>
    <cellStyle name="Note 4 24 3 5 4" xfId="22147"/>
    <cellStyle name="Note 4 24 3 5 5" xfId="36599"/>
    <cellStyle name="Note 4 24 3 6" xfId="7173"/>
    <cellStyle name="Note 4 24 3 6 2" xfId="24608"/>
    <cellStyle name="Note 4 24 3 6 3" xfId="39060"/>
    <cellStyle name="Note 4 24 3 7" xfId="9614"/>
    <cellStyle name="Note 4 24 3 7 2" xfId="27049"/>
    <cellStyle name="Note 4 24 3 7 3" xfId="41501"/>
    <cellStyle name="Note 4 24 3 8" xfId="12034"/>
    <cellStyle name="Note 4 24 3 8 2" xfId="29469"/>
    <cellStyle name="Note 4 24 3 8 3" xfId="43921"/>
    <cellStyle name="Note 4 24 3 9" xfId="19041"/>
    <cellStyle name="Note 4 24 4" xfId="2204"/>
    <cellStyle name="Note 4 24 4 2" xfId="2205"/>
    <cellStyle name="Note 4 24 4 2 2" xfId="4716"/>
    <cellStyle name="Note 4 24 4 2 2 2" xfId="14166"/>
    <cellStyle name="Note 4 24 4 2 2 2 2" xfId="31601"/>
    <cellStyle name="Note 4 24 4 2 2 2 3" xfId="46053"/>
    <cellStyle name="Note 4 24 4 2 2 3" xfId="16627"/>
    <cellStyle name="Note 4 24 4 2 2 3 2" xfId="34062"/>
    <cellStyle name="Note 4 24 4 2 2 3 3" xfId="48514"/>
    <cellStyle name="Note 4 24 4 2 2 4" xfId="22152"/>
    <cellStyle name="Note 4 24 4 2 2 5" xfId="36604"/>
    <cellStyle name="Note 4 24 4 2 3" xfId="7178"/>
    <cellStyle name="Note 4 24 4 2 3 2" xfId="24613"/>
    <cellStyle name="Note 4 24 4 2 3 3" xfId="39065"/>
    <cellStyle name="Note 4 24 4 2 4" xfId="9619"/>
    <cellStyle name="Note 4 24 4 2 4 2" xfId="27054"/>
    <cellStyle name="Note 4 24 4 2 4 3" xfId="41506"/>
    <cellStyle name="Note 4 24 4 2 5" xfId="12039"/>
    <cellStyle name="Note 4 24 4 2 5 2" xfId="29474"/>
    <cellStyle name="Note 4 24 4 2 5 3" xfId="43926"/>
    <cellStyle name="Note 4 24 4 2 6" xfId="19046"/>
    <cellStyle name="Note 4 24 4 3" xfId="2206"/>
    <cellStyle name="Note 4 24 4 3 2" xfId="4717"/>
    <cellStyle name="Note 4 24 4 3 2 2" xfId="14167"/>
    <cellStyle name="Note 4 24 4 3 2 2 2" xfId="31602"/>
    <cellStyle name="Note 4 24 4 3 2 2 3" xfId="46054"/>
    <cellStyle name="Note 4 24 4 3 2 3" xfId="16628"/>
    <cellStyle name="Note 4 24 4 3 2 3 2" xfId="34063"/>
    <cellStyle name="Note 4 24 4 3 2 3 3" xfId="48515"/>
    <cellStyle name="Note 4 24 4 3 2 4" xfId="22153"/>
    <cellStyle name="Note 4 24 4 3 2 5" xfId="36605"/>
    <cellStyle name="Note 4 24 4 3 3" xfId="7179"/>
    <cellStyle name="Note 4 24 4 3 3 2" xfId="24614"/>
    <cellStyle name="Note 4 24 4 3 3 3" xfId="39066"/>
    <cellStyle name="Note 4 24 4 3 4" xfId="9620"/>
    <cellStyle name="Note 4 24 4 3 4 2" xfId="27055"/>
    <cellStyle name="Note 4 24 4 3 4 3" xfId="41507"/>
    <cellStyle name="Note 4 24 4 3 5" xfId="12040"/>
    <cellStyle name="Note 4 24 4 3 5 2" xfId="29475"/>
    <cellStyle name="Note 4 24 4 3 5 3" xfId="43927"/>
    <cellStyle name="Note 4 24 4 3 6" xfId="19047"/>
    <cellStyle name="Note 4 24 4 4" xfId="2207"/>
    <cellStyle name="Note 4 24 4 4 2" xfId="4718"/>
    <cellStyle name="Note 4 24 4 4 2 2" xfId="22154"/>
    <cellStyle name="Note 4 24 4 4 2 3" xfId="36606"/>
    <cellStyle name="Note 4 24 4 4 3" xfId="7180"/>
    <cellStyle name="Note 4 24 4 4 3 2" xfId="24615"/>
    <cellStyle name="Note 4 24 4 4 3 3" xfId="39067"/>
    <cellStyle name="Note 4 24 4 4 4" xfId="9621"/>
    <cellStyle name="Note 4 24 4 4 4 2" xfId="27056"/>
    <cellStyle name="Note 4 24 4 4 4 3" xfId="41508"/>
    <cellStyle name="Note 4 24 4 4 5" xfId="12041"/>
    <cellStyle name="Note 4 24 4 4 5 2" xfId="29476"/>
    <cellStyle name="Note 4 24 4 4 5 3" xfId="43928"/>
    <cellStyle name="Note 4 24 4 4 6" xfId="15331"/>
    <cellStyle name="Note 4 24 4 4 6 2" xfId="32766"/>
    <cellStyle name="Note 4 24 4 4 6 3" xfId="47218"/>
    <cellStyle name="Note 4 24 4 4 7" xfId="19048"/>
    <cellStyle name="Note 4 24 4 4 8" xfId="20493"/>
    <cellStyle name="Note 4 24 4 5" xfId="4715"/>
    <cellStyle name="Note 4 24 4 5 2" xfId="14165"/>
    <cellStyle name="Note 4 24 4 5 2 2" xfId="31600"/>
    <cellStyle name="Note 4 24 4 5 2 3" xfId="46052"/>
    <cellStyle name="Note 4 24 4 5 3" xfId="16626"/>
    <cellStyle name="Note 4 24 4 5 3 2" xfId="34061"/>
    <cellStyle name="Note 4 24 4 5 3 3" xfId="48513"/>
    <cellStyle name="Note 4 24 4 5 4" xfId="22151"/>
    <cellStyle name="Note 4 24 4 5 5" xfId="36603"/>
    <cellStyle name="Note 4 24 4 6" xfId="7177"/>
    <cellStyle name="Note 4 24 4 6 2" xfId="24612"/>
    <cellStyle name="Note 4 24 4 6 3" xfId="39064"/>
    <cellStyle name="Note 4 24 4 7" xfId="9618"/>
    <cellStyle name="Note 4 24 4 7 2" xfId="27053"/>
    <cellStyle name="Note 4 24 4 7 3" xfId="41505"/>
    <cellStyle name="Note 4 24 4 8" xfId="12038"/>
    <cellStyle name="Note 4 24 4 8 2" xfId="29473"/>
    <cellStyle name="Note 4 24 4 8 3" xfId="43925"/>
    <cellStyle name="Note 4 24 4 9" xfId="19045"/>
    <cellStyle name="Note 4 24 5" xfId="2208"/>
    <cellStyle name="Note 4 24 5 2" xfId="4719"/>
    <cellStyle name="Note 4 24 5 2 2" xfId="14168"/>
    <cellStyle name="Note 4 24 5 2 2 2" xfId="31603"/>
    <cellStyle name="Note 4 24 5 2 2 3" xfId="46055"/>
    <cellStyle name="Note 4 24 5 2 3" xfId="16629"/>
    <cellStyle name="Note 4 24 5 2 3 2" xfId="34064"/>
    <cellStyle name="Note 4 24 5 2 3 3" xfId="48516"/>
    <cellStyle name="Note 4 24 5 2 4" xfId="22155"/>
    <cellStyle name="Note 4 24 5 2 5" xfId="36607"/>
    <cellStyle name="Note 4 24 5 3" xfId="7181"/>
    <cellStyle name="Note 4 24 5 3 2" xfId="24616"/>
    <cellStyle name="Note 4 24 5 3 3" xfId="39068"/>
    <cellStyle name="Note 4 24 5 4" xfId="9622"/>
    <cellStyle name="Note 4 24 5 4 2" xfId="27057"/>
    <cellStyle name="Note 4 24 5 4 3" xfId="41509"/>
    <cellStyle name="Note 4 24 5 5" xfId="12042"/>
    <cellStyle name="Note 4 24 5 5 2" xfId="29477"/>
    <cellStyle name="Note 4 24 5 5 3" xfId="43929"/>
    <cellStyle name="Note 4 24 5 6" xfId="19049"/>
    <cellStyle name="Note 4 24 6" xfId="2209"/>
    <cellStyle name="Note 4 24 6 2" xfId="4720"/>
    <cellStyle name="Note 4 24 6 2 2" xfId="14169"/>
    <cellStyle name="Note 4 24 6 2 2 2" xfId="31604"/>
    <cellStyle name="Note 4 24 6 2 2 3" xfId="46056"/>
    <cellStyle name="Note 4 24 6 2 3" xfId="16630"/>
    <cellStyle name="Note 4 24 6 2 3 2" xfId="34065"/>
    <cellStyle name="Note 4 24 6 2 3 3" xfId="48517"/>
    <cellStyle name="Note 4 24 6 2 4" xfId="22156"/>
    <cellStyle name="Note 4 24 6 2 5" xfId="36608"/>
    <cellStyle name="Note 4 24 6 3" xfId="7182"/>
    <cellStyle name="Note 4 24 6 3 2" xfId="24617"/>
    <cellStyle name="Note 4 24 6 3 3" xfId="39069"/>
    <cellStyle name="Note 4 24 6 4" xfId="9623"/>
    <cellStyle name="Note 4 24 6 4 2" xfId="27058"/>
    <cellStyle name="Note 4 24 6 4 3" xfId="41510"/>
    <cellStyle name="Note 4 24 6 5" xfId="12043"/>
    <cellStyle name="Note 4 24 6 5 2" xfId="29478"/>
    <cellStyle name="Note 4 24 6 5 3" xfId="43930"/>
    <cellStyle name="Note 4 24 6 6" xfId="19050"/>
    <cellStyle name="Note 4 24 7" xfId="2210"/>
    <cellStyle name="Note 4 24 7 2" xfId="4721"/>
    <cellStyle name="Note 4 24 7 2 2" xfId="22157"/>
    <cellStyle name="Note 4 24 7 2 3" xfId="36609"/>
    <cellStyle name="Note 4 24 7 3" xfId="7183"/>
    <cellStyle name="Note 4 24 7 3 2" xfId="24618"/>
    <cellStyle name="Note 4 24 7 3 3" xfId="39070"/>
    <cellStyle name="Note 4 24 7 4" xfId="9624"/>
    <cellStyle name="Note 4 24 7 4 2" xfId="27059"/>
    <cellStyle name="Note 4 24 7 4 3" xfId="41511"/>
    <cellStyle name="Note 4 24 7 5" xfId="12044"/>
    <cellStyle name="Note 4 24 7 5 2" xfId="29479"/>
    <cellStyle name="Note 4 24 7 5 3" xfId="43931"/>
    <cellStyle name="Note 4 24 7 6" xfId="15332"/>
    <cellStyle name="Note 4 24 7 6 2" xfId="32767"/>
    <cellStyle name="Note 4 24 7 6 3" xfId="47219"/>
    <cellStyle name="Note 4 24 7 7" xfId="19051"/>
    <cellStyle name="Note 4 24 7 8" xfId="20494"/>
    <cellStyle name="Note 4 24 8" xfId="4706"/>
    <cellStyle name="Note 4 24 8 2" xfId="14158"/>
    <cellStyle name="Note 4 24 8 2 2" xfId="31593"/>
    <cellStyle name="Note 4 24 8 2 3" xfId="46045"/>
    <cellStyle name="Note 4 24 8 3" xfId="16619"/>
    <cellStyle name="Note 4 24 8 3 2" xfId="34054"/>
    <cellStyle name="Note 4 24 8 3 3" xfId="48506"/>
    <cellStyle name="Note 4 24 8 4" xfId="22142"/>
    <cellStyle name="Note 4 24 8 5" xfId="36594"/>
    <cellStyle name="Note 4 24 9" xfId="7168"/>
    <cellStyle name="Note 4 24 9 2" xfId="24603"/>
    <cellStyle name="Note 4 24 9 3" xfId="39055"/>
    <cellStyle name="Note 4 25" xfId="2211"/>
    <cellStyle name="Note 4 25 2" xfId="2212"/>
    <cellStyle name="Note 4 25 2 2" xfId="4723"/>
    <cellStyle name="Note 4 25 2 2 2" xfId="14171"/>
    <cellStyle name="Note 4 25 2 2 2 2" xfId="31606"/>
    <cellStyle name="Note 4 25 2 2 2 3" xfId="46058"/>
    <cellStyle name="Note 4 25 2 2 3" xfId="16632"/>
    <cellStyle name="Note 4 25 2 2 3 2" xfId="34067"/>
    <cellStyle name="Note 4 25 2 2 3 3" xfId="48519"/>
    <cellStyle name="Note 4 25 2 2 4" xfId="22159"/>
    <cellStyle name="Note 4 25 2 2 5" xfId="36611"/>
    <cellStyle name="Note 4 25 2 3" xfId="7185"/>
    <cellStyle name="Note 4 25 2 3 2" xfId="24620"/>
    <cellStyle name="Note 4 25 2 3 3" xfId="39072"/>
    <cellStyle name="Note 4 25 2 4" xfId="9626"/>
    <cellStyle name="Note 4 25 2 4 2" xfId="27061"/>
    <cellStyle name="Note 4 25 2 4 3" xfId="41513"/>
    <cellStyle name="Note 4 25 2 5" xfId="12046"/>
    <cellStyle name="Note 4 25 2 5 2" xfId="29481"/>
    <cellStyle name="Note 4 25 2 5 3" xfId="43933"/>
    <cellStyle name="Note 4 25 2 6" xfId="19053"/>
    <cellStyle name="Note 4 25 3" xfId="2213"/>
    <cellStyle name="Note 4 25 3 2" xfId="4724"/>
    <cellStyle name="Note 4 25 3 2 2" xfId="14172"/>
    <cellStyle name="Note 4 25 3 2 2 2" xfId="31607"/>
    <cellStyle name="Note 4 25 3 2 2 3" xfId="46059"/>
    <cellStyle name="Note 4 25 3 2 3" xfId="16633"/>
    <cellStyle name="Note 4 25 3 2 3 2" xfId="34068"/>
    <cellStyle name="Note 4 25 3 2 3 3" xfId="48520"/>
    <cellStyle name="Note 4 25 3 2 4" xfId="22160"/>
    <cellStyle name="Note 4 25 3 2 5" xfId="36612"/>
    <cellStyle name="Note 4 25 3 3" xfId="7186"/>
    <cellStyle name="Note 4 25 3 3 2" xfId="24621"/>
    <cellStyle name="Note 4 25 3 3 3" xfId="39073"/>
    <cellStyle name="Note 4 25 3 4" xfId="9627"/>
    <cellStyle name="Note 4 25 3 4 2" xfId="27062"/>
    <cellStyle name="Note 4 25 3 4 3" xfId="41514"/>
    <cellStyle name="Note 4 25 3 5" xfId="12047"/>
    <cellStyle name="Note 4 25 3 5 2" xfId="29482"/>
    <cellStyle name="Note 4 25 3 5 3" xfId="43934"/>
    <cellStyle name="Note 4 25 3 6" xfId="19054"/>
    <cellStyle name="Note 4 25 4" xfId="2214"/>
    <cellStyle name="Note 4 25 4 2" xfId="4725"/>
    <cellStyle name="Note 4 25 4 2 2" xfId="22161"/>
    <cellStyle name="Note 4 25 4 2 3" xfId="36613"/>
    <cellStyle name="Note 4 25 4 3" xfId="7187"/>
    <cellStyle name="Note 4 25 4 3 2" xfId="24622"/>
    <cellStyle name="Note 4 25 4 3 3" xfId="39074"/>
    <cellStyle name="Note 4 25 4 4" xfId="9628"/>
    <cellStyle name="Note 4 25 4 4 2" xfId="27063"/>
    <cellStyle name="Note 4 25 4 4 3" xfId="41515"/>
    <cellStyle name="Note 4 25 4 5" xfId="12048"/>
    <cellStyle name="Note 4 25 4 5 2" xfId="29483"/>
    <cellStyle name="Note 4 25 4 5 3" xfId="43935"/>
    <cellStyle name="Note 4 25 4 6" xfId="15333"/>
    <cellStyle name="Note 4 25 4 6 2" xfId="32768"/>
    <cellStyle name="Note 4 25 4 6 3" xfId="47220"/>
    <cellStyle name="Note 4 25 4 7" xfId="19055"/>
    <cellStyle name="Note 4 25 4 8" xfId="20495"/>
    <cellStyle name="Note 4 25 5" xfId="4722"/>
    <cellStyle name="Note 4 25 5 2" xfId="14170"/>
    <cellStyle name="Note 4 25 5 2 2" xfId="31605"/>
    <cellStyle name="Note 4 25 5 2 3" xfId="46057"/>
    <cellStyle name="Note 4 25 5 3" xfId="16631"/>
    <cellStyle name="Note 4 25 5 3 2" xfId="34066"/>
    <cellStyle name="Note 4 25 5 3 3" xfId="48518"/>
    <cellStyle name="Note 4 25 5 4" xfId="22158"/>
    <cellStyle name="Note 4 25 5 5" xfId="36610"/>
    <cellStyle name="Note 4 25 6" xfId="7184"/>
    <cellStyle name="Note 4 25 6 2" xfId="24619"/>
    <cellStyle name="Note 4 25 6 3" xfId="39071"/>
    <cellStyle name="Note 4 25 7" xfId="9625"/>
    <cellStyle name="Note 4 25 7 2" xfId="27060"/>
    <cellStyle name="Note 4 25 7 3" xfId="41512"/>
    <cellStyle name="Note 4 25 8" xfId="12045"/>
    <cellStyle name="Note 4 25 8 2" xfId="29480"/>
    <cellStyle name="Note 4 25 8 3" xfId="43932"/>
    <cellStyle name="Note 4 25 9" xfId="19052"/>
    <cellStyle name="Note 4 26" xfId="2215"/>
    <cellStyle name="Note 4 26 2" xfId="2216"/>
    <cellStyle name="Note 4 26 2 2" xfId="4727"/>
    <cellStyle name="Note 4 26 2 2 2" xfId="14174"/>
    <cellStyle name="Note 4 26 2 2 2 2" xfId="31609"/>
    <cellStyle name="Note 4 26 2 2 2 3" xfId="46061"/>
    <cellStyle name="Note 4 26 2 2 3" xfId="16635"/>
    <cellStyle name="Note 4 26 2 2 3 2" xfId="34070"/>
    <cellStyle name="Note 4 26 2 2 3 3" xfId="48522"/>
    <cellStyle name="Note 4 26 2 2 4" xfId="22163"/>
    <cellStyle name="Note 4 26 2 2 5" xfId="36615"/>
    <cellStyle name="Note 4 26 2 3" xfId="7189"/>
    <cellStyle name="Note 4 26 2 3 2" xfId="24624"/>
    <cellStyle name="Note 4 26 2 3 3" xfId="39076"/>
    <cellStyle name="Note 4 26 2 4" xfId="9630"/>
    <cellStyle name="Note 4 26 2 4 2" xfId="27065"/>
    <cellStyle name="Note 4 26 2 4 3" xfId="41517"/>
    <cellStyle name="Note 4 26 2 5" xfId="12050"/>
    <cellStyle name="Note 4 26 2 5 2" xfId="29485"/>
    <cellStyle name="Note 4 26 2 5 3" xfId="43937"/>
    <cellStyle name="Note 4 26 2 6" xfId="19057"/>
    <cellStyle name="Note 4 26 3" xfId="2217"/>
    <cellStyle name="Note 4 26 3 2" xfId="4728"/>
    <cellStyle name="Note 4 26 3 2 2" xfId="14175"/>
    <cellStyle name="Note 4 26 3 2 2 2" xfId="31610"/>
    <cellStyle name="Note 4 26 3 2 2 3" xfId="46062"/>
    <cellStyle name="Note 4 26 3 2 3" xfId="16636"/>
    <cellStyle name="Note 4 26 3 2 3 2" xfId="34071"/>
    <cellStyle name="Note 4 26 3 2 3 3" xfId="48523"/>
    <cellStyle name="Note 4 26 3 2 4" xfId="22164"/>
    <cellStyle name="Note 4 26 3 2 5" xfId="36616"/>
    <cellStyle name="Note 4 26 3 3" xfId="7190"/>
    <cellStyle name="Note 4 26 3 3 2" xfId="24625"/>
    <cellStyle name="Note 4 26 3 3 3" xfId="39077"/>
    <cellStyle name="Note 4 26 3 4" xfId="9631"/>
    <cellStyle name="Note 4 26 3 4 2" xfId="27066"/>
    <cellStyle name="Note 4 26 3 4 3" xfId="41518"/>
    <cellStyle name="Note 4 26 3 5" xfId="12051"/>
    <cellStyle name="Note 4 26 3 5 2" xfId="29486"/>
    <cellStyle name="Note 4 26 3 5 3" xfId="43938"/>
    <cellStyle name="Note 4 26 3 6" xfId="19058"/>
    <cellStyle name="Note 4 26 4" xfId="2218"/>
    <cellStyle name="Note 4 26 4 2" xfId="4729"/>
    <cellStyle name="Note 4 26 4 2 2" xfId="22165"/>
    <cellStyle name="Note 4 26 4 2 3" xfId="36617"/>
    <cellStyle name="Note 4 26 4 3" xfId="7191"/>
    <cellStyle name="Note 4 26 4 3 2" xfId="24626"/>
    <cellStyle name="Note 4 26 4 3 3" xfId="39078"/>
    <cellStyle name="Note 4 26 4 4" xfId="9632"/>
    <cellStyle name="Note 4 26 4 4 2" xfId="27067"/>
    <cellStyle name="Note 4 26 4 4 3" xfId="41519"/>
    <cellStyle name="Note 4 26 4 5" xfId="12052"/>
    <cellStyle name="Note 4 26 4 5 2" xfId="29487"/>
    <cellStyle name="Note 4 26 4 5 3" xfId="43939"/>
    <cellStyle name="Note 4 26 4 6" xfId="15334"/>
    <cellStyle name="Note 4 26 4 6 2" xfId="32769"/>
    <cellStyle name="Note 4 26 4 6 3" xfId="47221"/>
    <cellStyle name="Note 4 26 4 7" xfId="19059"/>
    <cellStyle name="Note 4 26 4 8" xfId="20496"/>
    <cellStyle name="Note 4 26 5" xfId="4726"/>
    <cellStyle name="Note 4 26 5 2" xfId="14173"/>
    <cellStyle name="Note 4 26 5 2 2" xfId="31608"/>
    <cellStyle name="Note 4 26 5 2 3" xfId="46060"/>
    <cellStyle name="Note 4 26 5 3" xfId="16634"/>
    <cellStyle name="Note 4 26 5 3 2" xfId="34069"/>
    <cellStyle name="Note 4 26 5 3 3" xfId="48521"/>
    <cellStyle name="Note 4 26 5 4" xfId="22162"/>
    <cellStyle name="Note 4 26 5 5" xfId="36614"/>
    <cellStyle name="Note 4 26 6" xfId="7188"/>
    <cellStyle name="Note 4 26 6 2" xfId="24623"/>
    <cellStyle name="Note 4 26 6 3" xfId="39075"/>
    <cellStyle name="Note 4 26 7" xfId="9629"/>
    <cellStyle name="Note 4 26 7 2" xfId="27064"/>
    <cellStyle name="Note 4 26 7 3" xfId="41516"/>
    <cellStyle name="Note 4 26 8" xfId="12049"/>
    <cellStyle name="Note 4 26 8 2" xfId="29484"/>
    <cellStyle name="Note 4 26 8 3" xfId="43936"/>
    <cellStyle name="Note 4 26 9" xfId="19056"/>
    <cellStyle name="Note 4 27" xfId="2219"/>
    <cellStyle name="Note 4 27 2" xfId="2220"/>
    <cellStyle name="Note 4 27 2 2" xfId="4731"/>
    <cellStyle name="Note 4 27 2 2 2" xfId="14177"/>
    <cellStyle name="Note 4 27 2 2 2 2" xfId="31612"/>
    <cellStyle name="Note 4 27 2 2 2 3" xfId="46064"/>
    <cellStyle name="Note 4 27 2 2 3" xfId="16638"/>
    <cellStyle name="Note 4 27 2 2 3 2" xfId="34073"/>
    <cellStyle name="Note 4 27 2 2 3 3" xfId="48525"/>
    <cellStyle name="Note 4 27 2 2 4" xfId="22167"/>
    <cellStyle name="Note 4 27 2 2 5" xfId="36619"/>
    <cellStyle name="Note 4 27 2 3" xfId="7193"/>
    <cellStyle name="Note 4 27 2 3 2" xfId="24628"/>
    <cellStyle name="Note 4 27 2 3 3" xfId="39080"/>
    <cellStyle name="Note 4 27 2 4" xfId="9634"/>
    <cellStyle name="Note 4 27 2 4 2" xfId="27069"/>
    <cellStyle name="Note 4 27 2 4 3" xfId="41521"/>
    <cellStyle name="Note 4 27 2 5" xfId="12054"/>
    <cellStyle name="Note 4 27 2 5 2" xfId="29489"/>
    <cellStyle name="Note 4 27 2 5 3" xfId="43941"/>
    <cellStyle name="Note 4 27 2 6" xfId="19061"/>
    <cellStyle name="Note 4 27 3" xfId="2221"/>
    <cellStyle name="Note 4 27 3 2" xfId="4732"/>
    <cellStyle name="Note 4 27 3 2 2" xfId="14178"/>
    <cellStyle name="Note 4 27 3 2 2 2" xfId="31613"/>
    <cellStyle name="Note 4 27 3 2 2 3" xfId="46065"/>
    <cellStyle name="Note 4 27 3 2 3" xfId="16639"/>
    <cellStyle name="Note 4 27 3 2 3 2" xfId="34074"/>
    <cellStyle name="Note 4 27 3 2 3 3" xfId="48526"/>
    <cellStyle name="Note 4 27 3 2 4" xfId="22168"/>
    <cellStyle name="Note 4 27 3 2 5" xfId="36620"/>
    <cellStyle name="Note 4 27 3 3" xfId="7194"/>
    <cellStyle name="Note 4 27 3 3 2" xfId="24629"/>
    <cellStyle name="Note 4 27 3 3 3" xfId="39081"/>
    <cellStyle name="Note 4 27 3 4" xfId="9635"/>
    <cellStyle name="Note 4 27 3 4 2" xfId="27070"/>
    <cellStyle name="Note 4 27 3 4 3" xfId="41522"/>
    <cellStyle name="Note 4 27 3 5" xfId="12055"/>
    <cellStyle name="Note 4 27 3 5 2" xfId="29490"/>
    <cellStyle name="Note 4 27 3 5 3" xfId="43942"/>
    <cellStyle name="Note 4 27 3 6" xfId="19062"/>
    <cellStyle name="Note 4 27 4" xfId="2222"/>
    <cellStyle name="Note 4 27 4 2" xfId="4733"/>
    <cellStyle name="Note 4 27 4 2 2" xfId="22169"/>
    <cellStyle name="Note 4 27 4 2 3" xfId="36621"/>
    <cellStyle name="Note 4 27 4 3" xfId="7195"/>
    <cellStyle name="Note 4 27 4 3 2" xfId="24630"/>
    <cellStyle name="Note 4 27 4 3 3" xfId="39082"/>
    <cellStyle name="Note 4 27 4 4" xfId="9636"/>
    <cellStyle name="Note 4 27 4 4 2" xfId="27071"/>
    <cellStyle name="Note 4 27 4 4 3" xfId="41523"/>
    <cellStyle name="Note 4 27 4 5" xfId="12056"/>
    <cellStyle name="Note 4 27 4 5 2" xfId="29491"/>
    <cellStyle name="Note 4 27 4 5 3" xfId="43943"/>
    <cellStyle name="Note 4 27 4 6" xfId="15335"/>
    <cellStyle name="Note 4 27 4 6 2" xfId="32770"/>
    <cellStyle name="Note 4 27 4 6 3" xfId="47222"/>
    <cellStyle name="Note 4 27 4 7" xfId="19063"/>
    <cellStyle name="Note 4 27 4 8" xfId="20497"/>
    <cellStyle name="Note 4 27 5" xfId="4730"/>
    <cellStyle name="Note 4 27 5 2" xfId="14176"/>
    <cellStyle name="Note 4 27 5 2 2" xfId="31611"/>
    <cellStyle name="Note 4 27 5 2 3" xfId="46063"/>
    <cellStyle name="Note 4 27 5 3" xfId="16637"/>
    <cellStyle name="Note 4 27 5 3 2" xfId="34072"/>
    <cellStyle name="Note 4 27 5 3 3" xfId="48524"/>
    <cellStyle name="Note 4 27 5 4" xfId="22166"/>
    <cellStyle name="Note 4 27 5 5" xfId="36618"/>
    <cellStyle name="Note 4 27 6" xfId="7192"/>
    <cellStyle name="Note 4 27 6 2" xfId="24627"/>
    <cellStyle name="Note 4 27 6 3" xfId="39079"/>
    <cellStyle name="Note 4 27 7" xfId="9633"/>
    <cellStyle name="Note 4 27 7 2" xfId="27068"/>
    <cellStyle name="Note 4 27 7 3" xfId="41520"/>
    <cellStyle name="Note 4 27 8" xfId="12053"/>
    <cellStyle name="Note 4 27 8 2" xfId="29488"/>
    <cellStyle name="Note 4 27 8 3" xfId="43940"/>
    <cellStyle name="Note 4 27 9" xfId="19060"/>
    <cellStyle name="Note 4 28" xfId="2223"/>
    <cellStyle name="Note 4 28 2" xfId="4734"/>
    <cellStyle name="Note 4 28 2 2" xfId="14179"/>
    <cellStyle name="Note 4 28 2 2 2" xfId="31614"/>
    <cellStyle name="Note 4 28 2 2 3" xfId="46066"/>
    <cellStyle name="Note 4 28 2 3" xfId="16640"/>
    <cellStyle name="Note 4 28 2 3 2" xfId="34075"/>
    <cellStyle name="Note 4 28 2 3 3" xfId="48527"/>
    <cellStyle name="Note 4 28 2 4" xfId="22170"/>
    <cellStyle name="Note 4 28 2 5" xfId="36622"/>
    <cellStyle name="Note 4 28 3" xfId="7196"/>
    <cellStyle name="Note 4 28 3 2" xfId="24631"/>
    <cellStyle name="Note 4 28 3 3" xfId="39083"/>
    <cellStyle name="Note 4 28 4" xfId="9637"/>
    <cellStyle name="Note 4 28 4 2" xfId="27072"/>
    <cellStyle name="Note 4 28 4 3" xfId="41524"/>
    <cellStyle name="Note 4 28 5" xfId="12057"/>
    <cellStyle name="Note 4 28 5 2" xfId="29492"/>
    <cellStyle name="Note 4 28 5 3" xfId="43944"/>
    <cellStyle name="Note 4 28 6" xfId="19064"/>
    <cellStyle name="Note 4 29" xfId="2224"/>
    <cellStyle name="Note 4 29 2" xfId="4735"/>
    <cellStyle name="Note 4 29 2 2" xfId="14180"/>
    <cellStyle name="Note 4 29 2 2 2" xfId="31615"/>
    <cellStyle name="Note 4 29 2 2 3" xfId="46067"/>
    <cellStyle name="Note 4 29 2 3" xfId="16641"/>
    <cellStyle name="Note 4 29 2 3 2" xfId="34076"/>
    <cellStyle name="Note 4 29 2 3 3" xfId="48528"/>
    <cellStyle name="Note 4 29 2 4" xfId="22171"/>
    <cellStyle name="Note 4 29 2 5" xfId="36623"/>
    <cellStyle name="Note 4 29 3" xfId="7197"/>
    <cellStyle name="Note 4 29 3 2" xfId="24632"/>
    <cellStyle name="Note 4 29 3 3" xfId="39084"/>
    <cellStyle name="Note 4 29 4" xfId="9638"/>
    <cellStyle name="Note 4 29 4 2" xfId="27073"/>
    <cellStyle name="Note 4 29 4 3" xfId="41525"/>
    <cellStyle name="Note 4 29 5" xfId="12058"/>
    <cellStyle name="Note 4 29 5 2" xfId="29493"/>
    <cellStyle name="Note 4 29 5 3" xfId="43945"/>
    <cellStyle name="Note 4 29 6" xfId="19065"/>
    <cellStyle name="Note 4 3" xfId="2225"/>
    <cellStyle name="Note 4 3 10" xfId="7198"/>
    <cellStyle name="Note 4 3 10 2" xfId="24633"/>
    <cellStyle name="Note 4 3 10 3" xfId="39085"/>
    <cellStyle name="Note 4 3 11" xfId="9639"/>
    <cellStyle name="Note 4 3 11 2" xfId="27074"/>
    <cellStyle name="Note 4 3 11 3" xfId="41526"/>
    <cellStyle name="Note 4 3 12" xfId="12059"/>
    <cellStyle name="Note 4 3 12 2" xfId="29494"/>
    <cellStyle name="Note 4 3 12 3" xfId="43946"/>
    <cellStyle name="Note 4 3 13" xfId="19066"/>
    <cellStyle name="Note 4 3 2" xfId="2226"/>
    <cellStyle name="Note 4 3 2 2" xfId="2227"/>
    <cellStyle name="Note 4 3 2 2 2" xfId="4738"/>
    <cellStyle name="Note 4 3 2 2 2 2" xfId="14183"/>
    <cellStyle name="Note 4 3 2 2 2 2 2" xfId="31618"/>
    <cellStyle name="Note 4 3 2 2 2 2 3" xfId="46070"/>
    <cellStyle name="Note 4 3 2 2 2 3" xfId="16644"/>
    <cellStyle name="Note 4 3 2 2 2 3 2" xfId="34079"/>
    <cellStyle name="Note 4 3 2 2 2 3 3" xfId="48531"/>
    <cellStyle name="Note 4 3 2 2 2 4" xfId="22174"/>
    <cellStyle name="Note 4 3 2 2 2 5" xfId="36626"/>
    <cellStyle name="Note 4 3 2 2 3" xfId="7200"/>
    <cellStyle name="Note 4 3 2 2 3 2" xfId="24635"/>
    <cellStyle name="Note 4 3 2 2 3 3" xfId="39087"/>
    <cellStyle name="Note 4 3 2 2 4" xfId="9641"/>
    <cellStyle name="Note 4 3 2 2 4 2" xfId="27076"/>
    <cellStyle name="Note 4 3 2 2 4 3" xfId="41528"/>
    <cellStyle name="Note 4 3 2 2 5" xfId="12061"/>
    <cellStyle name="Note 4 3 2 2 5 2" xfId="29496"/>
    <cellStyle name="Note 4 3 2 2 5 3" xfId="43948"/>
    <cellStyle name="Note 4 3 2 2 6" xfId="19068"/>
    <cellStyle name="Note 4 3 2 3" xfId="2228"/>
    <cellStyle name="Note 4 3 2 3 2" xfId="4739"/>
    <cellStyle name="Note 4 3 2 3 2 2" xfId="14184"/>
    <cellStyle name="Note 4 3 2 3 2 2 2" xfId="31619"/>
    <cellStyle name="Note 4 3 2 3 2 2 3" xfId="46071"/>
    <cellStyle name="Note 4 3 2 3 2 3" xfId="16645"/>
    <cellStyle name="Note 4 3 2 3 2 3 2" xfId="34080"/>
    <cellStyle name="Note 4 3 2 3 2 3 3" xfId="48532"/>
    <cellStyle name="Note 4 3 2 3 2 4" xfId="22175"/>
    <cellStyle name="Note 4 3 2 3 2 5" xfId="36627"/>
    <cellStyle name="Note 4 3 2 3 3" xfId="7201"/>
    <cellStyle name="Note 4 3 2 3 3 2" xfId="24636"/>
    <cellStyle name="Note 4 3 2 3 3 3" xfId="39088"/>
    <cellStyle name="Note 4 3 2 3 4" xfId="9642"/>
    <cellStyle name="Note 4 3 2 3 4 2" xfId="27077"/>
    <cellStyle name="Note 4 3 2 3 4 3" xfId="41529"/>
    <cellStyle name="Note 4 3 2 3 5" xfId="12062"/>
    <cellStyle name="Note 4 3 2 3 5 2" xfId="29497"/>
    <cellStyle name="Note 4 3 2 3 5 3" xfId="43949"/>
    <cellStyle name="Note 4 3 2 3 6" xfId="19069"/>
    <cellStyle name="Note 4 3 2 4" xfId="2229"/>
    <cellStyle name="Note 4 3 2 4 2" xfId="4740"/>
    <cellStyle name="Note 4 3 2 4 2 2" xfId="22176"/>
    <cellStyle name="Note 4 3 2 4 2 3" xfId="36628"/>
    <cellStyle name="Note 4 3 2 4 3" xfId="7202"/>
    <cellStyle name="Note 4 3 2 4 3 2" xfId="24637"/>
    <cellStyle name="Note 4 3 2 4 3 3" xfId="39089"/>
    <cellStyle name="Note 4 3 2 4 4" xfId="9643"/>
    <cellStyle name="Note 4 3 2 4 4 2" xfId="27078"/>
    <cellStyle name="Note 4 3 2 4 4 3" xfId="41530"/>
    <cellStyle name="Note 4 3 2 4 5" xfId="12063"/>
    <cellStyle name="Note 4 3 2 4 5 2" xfId="29498"/>
    <cellStyle name="Note 4 3 2 4 5 3" xfId="43950"/>
    <cellStyle name="Note 4 3 2 4 6" xfId="15336"/>
    <cellStyle name="Note 4 3 2 4 6 2" xfId="32771"/>
    <cellStyle name="Note 4 3 2 4 6 3" xfId="47223"/>
    <cellStyle name="Note 4 3 2 4 7" xfId="19070"/>
    <cellStyle name="Note 4 3 2 4 8" xfId="20498"/>
    <cellStyle name="Note 4 3 2 5" xfId="4737"/>
    <cellStyle name="Note 4 3 2 5 2" xfId="14182"/>
    <cellStyle name="Note 4 3 2 5 2 2" xfId="31617"/>
    <cellStyle name="Note 4 3 2 5 2 3" xfId="46069"/>
    <cellStyle name="Note 4 3 2 5 3" xfId="16643"/>
    <cellStyle name="Note 4 3 2 5 3 2" xfId="34078"/>
    <cellStyle name="Note 4 3 2 5 3 3" xfId="48530"/>
    <cellStyle name="Note 4 3 2 5 4" xfId="22173"/>
    <cellStyle name="Note 4 3 2 5 5" xfId="36625"/>
    <cellStyle name="Note 4 3 2 6" xfId="7199"/>
    <cellStyle name="Note 4 3 2 6 2" xfId="24634"/>
    <cellStyle name="Note 4 3 2 6 3" xfId="39086"/>
    <cellStyle name="Note 4 3 2 7" xfId="9640"/>
    <cellStyle name="Note 4 3 2 7 2" xfId="27075"/>
    <cellStyle name="Note 4 3 2 7 3" xfId="41527"/>
    <cellStyle name="Note 4 3 2 8" xfId="12060"/>
    <cellStyle name="Note 4 3 2 8 2" xfId="29495"/>
    <cellStyle name="Note 4 3 2 8 3" xfId="43947"/>
    <cellStyle name="Note 4 3 2 9" xfId="19067"/>
    <cellStyle name="Note 4 3 3" xfId="2230"/>
    <cellStyle name="Note 4 3 3 2" xfId="2231"/>
    <cellStyle name="Note 4 3 3 2 2" xfId="4742"/>
    <cellStyle name="Note 4 3 3 2 2 2" xfId="14186"/>
    <cellStyle name="Note 4 3 3 2 2 2 2" xfId="31621"/>
    <cellStyle name="Note 4 3 3 2 2 2 3" xfId="46073"/>
    <cellStyle name="Note 4 3 3 2 2 3" xfId="16647"/>
    <cellStyle name="Note 4 3 3 2 2 3 2" xfId="34082"/>
    <cellStyle name="Note 4 3 3 2 2 3 3" xfId="48534"/>
    <cellStyle name="Note 4 3 3 2 2 4" xfId="22178"/>
    <cellStyle name="Note 4 3 3 2 2 5" xfId="36630"/>
    <cellStyle name="Note 4 3 3 2 3" xfId="7204"/>
    <cellStyle name="Note 4 3 3 2 3 2" xfId="24639"/>
    <cellStyle name="Note 4 3 3 2 3 3" xfId="39091"/>
    <cellStyle name="Note 4 3 3 2 4" xfId="9645"/>
    <cellStyle name="Note 4 3 3 2 4 2" xfId="27080"/>
    <cellStyle name="Note 4 3 3 2 4 3" xfId="41532"/>
    <cellStyle name="Note 4 3 3 2 5" xfId="12065"/>
    <cellStyle name="Note 4 3 3 2 5 2" xfId="29500"/>
    <cellStyle name="Note 4 3 3 2 5 3" xfId="43952"/>
    <cellStyle name="Note 4 3 3 2 6" xfId="19072"/>
    <cellStyle name="Note 4 3 3 3" xfId="2232"/>
    <cellStyle name="Note 4 3 3 3 2" xfId="4743"/>
    <cellStyle name="Note 4 3 3 3 2 2" xfId="14187"/>
    <cellStyle name="Note 4 3 3 3 2 2 2" xfId="31622"/>
    <cellStyle name="Note 4 3 3 3 2 2 3" xfId="46074"/>
    <cellStyle name="Note 4 3 3 3 2 3" xfId="16648"/>
    <cellStyle name="Note 4 3 3 3 2 3 2" xfId="34083"/>
    <cellStyle name="Note 4 3 3 3 2 3 3" xfId="48535"/>
    <cellStyle name="Note 4 3 3 3 2 4" xfId="22179"/>
    <cellStyle name="Note 4 3 3 3 2 5" xfId="36631"/>
    <cellStyle name="Note 4 3 3 3 3" xfId="7205"/>
    <cellStyle name="Note 4 3 3 3 3 2" xfId="24640"/>
    <cellStyle name="Note 4 3 3 3 3 3" xfId="39092"/>
    <cellStyle name="Note 4 3 3 3 4" xfId="9646"/>
    <cellStyle name="Note 4 3 3 3 4 2" xfId="27081"/>
    <cellStyle name="Note 4 3 3 3 4 3" xfId="41533"/>
    <cellStyle name="Note 4 3 3 3 5" xfId="12066"/>
    <cellStyle name="Note 4 3 3 3 5 2" xfId="29501"/>
    <cellStyle name="Note 4 3 3 3 5 3" xfId="43953"/>
    <cellStyle name="Note 4 3 3 3 6" xfId="19073"/>
    <cellStyle name="Note 4 3 3 4" xfId="2233"/>
    <cellStyle name="Note 4 3 3 4 2" xfId="4744"/>
    <cellStyle name="Note 4 3 3 4 2 2" xfId="22180"/>
    <cellStyle name="Note 4 3 3 4 2 3" xfId="36632"/>
    <cellStyle name="Note 4 3 3 4 3" xfId="7206"/>
    <cellStyle name="Note 4 3 3 4 3 2" xfId="24641"/>
    <cellStyle name="Note 4 3 3 4 3 3" xfId="39093"/>
    <cellStyle name="Note 4 3 3 4 4" xfId="9647"/>
    <cellStyle name="Note 4 3 3 4 4 2" xfId="27082"/>
    <cellStyle name="Note 4 3 3 4 4 3" xfId="41534"/>
    <cellStyle name="Note 4 3 3 4 5" xfId="12067"/>
    <cellStyle name="Note 4 3 3 4 5 2" xfId="29502"/>
    <cellStyle name="Note 4 3 3 4 5 3" xfId="43954"/>
    <cellStyle name="Note 4 3 3 4 6" xfId="15337"/>
    <cellStyle name="Note 4 3 3 4 6 2" xfId="32772"/>
    <cellStyle name="Note 4 3 3 4 6 3" xfId="47224"/>
    <cellStyle name="Note 4 3 3 4 7" xfId="19074"/>
    <cellStyle name="Note 4 3 3 4 8" xfId="20499"/>
    <cellStyle name="Note 4 3 3 5" xfId="4741"/>
    <cellStyle name="Note 4 3 3 5 2" xfId="14185"/>
    <cellStyle name="Note 4 3 3 5 2 2" xfId="31620"/>
    <cellStyle name="Note 4 3 3 5 2 3" xfId="46072"/>
    <cellStyle name="Note 4 3 3 5 3" xfId="16646"/>
    <cellStyle name="Note 4 3 3 5 3 2" xfId="34081"/>
    <cellStyle name="Note 4 3 3 5 3 3" xfId="48533"/>
    <cellStyle name="Note 4 3 3 5 4" xfId="22177"/>
    <cellStyle name="Note 4 3 3 5 5" xfId="36629"/>
    <cellStyle name="Note 4 3 3 6" xfId="7203"/>
    <cellStyle name="Note 4 3 3 6 2" xfId="24638"/>
    <cellStyle name="Note 4 3 3 6 3" xfId="39090"/>
    <cellStyle name="Note 4 3 3 7" xfId="9644"/>
    <cellStyle name="Note 4 3 3 7 2" xfId="27079"/>
    <cellStyle name="Note 4 3 3 7 3" xfId="41531"/>
    <cellStyle name="Note 4 3 3 8" xfId="12064"/>
    <cellStyle name="Note 4 3 3 8 2" xfId="29499"/>
    <cellStyle name="Note 4 3 3 8 3" xfId="43951"/>
    <cellStyle name="Note 4 3 3 9" xfId="19071"/>
    <cellStyle name="Note 4 3 4" xfId="2234"/>
    <cellStyle name="Note 4 3 4 2" xfId="2235"/>
    <cellStyle name="Note 4 3 4 2 2" xfId="4746"/>
    <cellStyle name="Note 4 3 4 2 2 2" xfId="14189"/>
    <cellStyle name="Note 4 3 4 2 2 2 2" xfId="31624"/>
    <cellStyle name="Note 4 3 4 2 2 2 3" xfId="46076"/>
    <cellStyle name="Note 4 3 4 2 2 3" xfId="16650"/>
    <cellStyle name="Note 4 3 4 2 2 3 2" xfId="34085"/>
    <cellStyle name="Note 4 3 4 2 2 3 3" xfId="48537"/>
    <cellStyle name="Note 4 3 4 2 2 4" xfId="22182"/>
    <cellStyle name="Note 4 3 4 2 2 5" xfId="36634"/>
    <cellStyle name="Note 4 3 4 2 3" xfId="7208"/>
    <cellStyle name="Note 4 3 4 2 3 2" xfId="24643"/>
    <cellStyle name="Note 4 3 4 2 3 3" xfId="39095"/>
    <cellStyle name="Note 4 3 4 2 4" xfId="9649"/>
    <cellStyle name="Note 4 3 4 2 4 2" xfId="27084"/>
    <cellStyle name="Note 4 3 4 2 4 3" xfId="41536"/>
    <cellStyle name="Note 4 3 4 2 5" xfId="12069"/>
    <cellStyle name="Note 4 3 4 2 5 2" xfId="29504"/>
    <cellStyle name="Note 4 3 4 2 5 3" xfId="43956"/>
    <cellStyle name="Note 4 3 4 2 6" xfId="19076"/>
    <cellStyle name="Note 4 3 4 3" xfId="2236"/>
    <cellStyle name="Note 4 3 4 3 2" xfId="4747"/>
    <cellStyle name="Note 4 3 4 3 2 2" xfId="14190"/>
    <cellStyle name="Note 4 3 4 3 2 2 2" xfId="31625"/>
    <cellStyle name="Note 4 3 4 3 2 2 3" xfId="46077"/>
    <cellStyle name="Note 4 3 4 3 2 3" xfId="16651"/>
    <cellStyle name="Note 4 3 4 3 2 3 2" xfId="34086"/>
    <cellStyle name="Note 4 3 4 3 2 3 3" xfId="48538"/>
    <cellStyle name="Note 4 3 4 3 2 4" xfId="22183"/>
    <cellStyle name="Note 4 3 4 3 2 5" xfId="36635"/>
    <cellStyle name="Note 4 3 4 3 3" xfId="7209"/>
    <cellStyle name="Note 4 3 4 3 3 2" xfId="24644"/>
    <cellStyle name="Note 4 3 4 3 3 3" xfId="39096"/>
    <cellStyle name="Note 4 3 4 3 4" xfId="9650"/>
    <cellStyle name="Note 4 3 4 3 4 2" xfId="27085"/>
    <cellStyle name="Note 4 3 4 3 4 3" xfId="41537"/>
    <cellStyle name="Note 4 3 4 3 5" xfId="12070"/>
    <cellStyle name="Note 4 3 4 3 5 2" xfId="29505"/>
    <cellStyle name="Note 4 3 4 3 5 3" xfId="43957"/>
    <cellStyle name="Note 4 3 4 3 6" xfId="19077"/>
    <cellStyle name="Note 4 3 4 4" xfId="2237"/>
    <cellStyle name="Note 4 3 4 4 2" xfId="4748"/>
    <cellStyle name="Note 4 3 4 4 2 2" xfId="22184"/>
    <cellStyle name="Note 4 3 4 4 2 3" xfId="36636"/>
    <cellStyle name="Note 4 3 4 4 3" xfId="7210"/>
    <cellStyle name="Note 4 3 4 4 3 2" xfId="24645"/>
    <cellStyle name="Note 4 3 4 4 3 3" xfId="39097"/>
    <cellStyle name="Note 4 3 4 4 4" xfId="9651"/>
    <cellStyle name="Note 4 3 4 4 4 2" xfId="27086"/>
    <cellStyle name="Note 4 3 4 4 4 3" xfId="41538"/>
    <cellStyle name="Note 4 3 4 4 5" xfId="12071"/>
    <cellStyle name="Note 4 3 4 4 5 2" xfId="29506"/>
    <cellStyle name="Note 4 3 4 4 5 3" xfId="43958"/>
    <cellStyle name="Note 4 3 4 4 6" xfId="15338"/>
    <cellStyle name="Note 4 3 4 4 6 2" xfId="32773"/>
    <cellStyle name="Note 4 3 4 4 6 3" xfId="47225"/>
    <cellStyle name="Note 4 3 4 4 7" xfId="19078"/>
    <cellStyle name="Note 4 3 4 4 8" xfId="20500"/>
    <cellStyle name="Note 4 3 4 5" xfId="4745"/>
    <cellStyle name="Note 4 3 4 5 2" xfId="14188"/>
    <cellStyle name="Note 4 3 4 5 2 2" xfId="31623"/>
    <cellStyle name="Note 4 3 4 5 2 3" xfId="46075"/>
    <cellStyle name="Note 4 3 4 5 3" xfId="16649"/>
    <cellStyle name="Note 4 3 4 5 3 2" xfId="34084"/>
    <cellStyle name="Note 4 3 4 5 3 3" xfId="48536"/>
    <cellStyle name="Note 4 3 4 5 4" xfId="22181"/>
    <cellStyle name="Note 4 3 4 5 5" xfId="36633"/>
    <cellStyle name="Note 4 3 4 6" xfId="7207"/>
    <cellStyle name="Note 4 3 4 6 2" xfId="24642"/>
    <cellStyle name="Note 4 3 4 6 3" xfId="39094"/>
    <cellStyle name="Note 4 3 4 7" xfId="9648"/>
    <cellStyle name="Note 4 3 4 7 2" xfId="27083"/>
    <cellStyle name="Note 4 3 4 7 3" xfId="41535"/>
    <cellStyle name="Note 4 3 4 8" xfId="12068"/>
    <cellStyle name="Note 4 3 4 8 2" xfId="29503"/>
    <cellStyle name="Note 4 3 4 8 3" xfId="43955"/>
    <cellStyle name="Note 4 3 4 9" xfId="19075"/>
    <cellStyle name="Note 4 3 5" xfId="2238"/>
    <cellStyle name="Note 4 3 5 2" xfId="2239"/>
    <cellStyle name="Note 4 3 5 2 2" xfId="4750"/>
    <cellStyle name="Note 4 3 5 2 2 2" xfId="14192"/>
    <cellStyle name="Note 4 3 5 2 2 2 2" xfId="31627"/>
    <cellStyle name="Note 4 3 5 2 2 2 3" xfId="46079"/>
    <cellStyle name="Note 4 3 5 2 2 3" xfId="16653"/>
    <cellStyle name="Note 4 3 5 2 2 3 2" xfId="34088"/>
    <cellStyle name="Note 4 3 5 2 2 3 3" xfId="48540"/>
    <cellStyle name="Note 4 3 5 2 2 4" xfId="22186"/>
    <cellStyle name="Note 4 3 5 2 2 5" xfId="36638"/>
    <cellStyle name="Note 4 3 5 2 3" xfId="7212"/>
    <cellStyle name="Note 4 3 5 2 3 2" xfId="24647"/>
    <cellStyle name="Note 4 3 5 2 3 3" xfId="39099"/>
    <cellStyle name="Note 4 3 5 2 4" xfId="9653"/>
    <cellStyle name="Note 4 3 5 2 4 2" xfId="27088"/>
    <cellStyle name="Note 4 3 5 2 4 3" xfId="41540"/>
    <cellStyle name="Note 4 3 5 2 5" xfId="12073"/>
    <cellStyle name="Note 4 3 5 2 5 2" xfId="29508"/>
    <cellStyle name="Note 4 3 5 2 5 3" xfId="43960"/>
    <cellStyle name="Note 4 3 5 2 6" xfId="19080"/>
    <cellStyle name="Note 4 3 5 3" xfId="2240"/>
    <cellStyle name="Note 4 3 5 3 2" xfId="4751"/>
    <cellStyle name="Note 4 3 5 3 2 2" xfId="14193"/>
    <cellStyle name="Note 4 3 5 3 2 2 2" xfId="31628"/>
    <cellStyle name="Note 4 3 5 3 2 2 3" xfId="46080"/>
    <cellStyle name="Note 4 3 5 3 2 3" xfId="16654"/>
    <cellStyle name="Note 4 3 5 3 2 3 2" xfId="34089"/>
    <cellStyle name="Note 4 3 5 3 2 3 3" xfId="48541"/>
    <cellStyle name="Note 4 3 5 3 2 4" xfId="22187"/>
    <cellStyle name="Note 4 3 5 3 2 5" xfId="36639"/>
    <cellStyle name="Note 4 3 5 3 3" xfId="7213"/>
    <cellStyle name="Note 4 3 5 3 3 2" xfId="24648"/>
    <cellStyle name="Note 4 3 5 3 3 3" xfId="39100"/>
    <cellStyle name="Note 4 3 5 3 4" xfId="9654"/>
    <cellStyle name="Note 4 3 5 3 4 2" xfId="27089"/>
    <cellStyle name="Note 4 3 5 3 4 3" xfId="41541"/>
    <cellStyle name="Note 4 3 5 3 5" xfId="12074"/>
    <cellStyle name="Note 4 3 5 3 5 2" xfId="29509"/>
    <cellStyle name="Note 4 3 5 3 5 3" xfId="43961"/>
    <cellStyle name="Note 4 3 5 3 6" xfId="19081"/>
    <cellStyle name="Note 4 3 5 4" xfId="2241"/>
    <cellStyle name="Note 4 3 5 4 2" xfId="4752"/>
    <cellStyle name="Note 4 3 5 4 2 2" xfId="22188"/>
    <cellStyle name="Note 4 3 5 4 2 3" xfId="36640"/>
    <cellStyle name="Note 4 3 5 4 3" xfId="7214"/>
    <cellStyle name="Note 4 3 5 4 3 2" xfId="24649"/>
    <cellStyle name="Note 4 3 5 4 3 3" xfId="39101"/>
    <cellStyle name="Note 4 3 5 4 4" xfId="9655"/>
    <cellStyle name="Note 4 3 5 4 4 2" xfId="27090"/>
    <cellStyle name="Note 4 3 5 4 4 3" xfId="41542"/>
    <cellStyle name="Note 4 3 5 4 5" xfId="12075"/>
    <cellStyle name="Note 4 3 5 4 5 2" xfId="29510"/>
    <cellStyle name="Note 4 3 5 4 5 3" xfId="43962"/>
    <cellStyle name="Note 4 3 5 4 6" xfId="15339"/>
    <cellStyle name="Note 4 3 5 4 6 2" xfId="32774"/>
    <cellStyle name="Note 4 3 5 4 6 3" xfId="47226"/>
    <cellStyle name="Note 4 3 5 4 7" xfId="19082"/>
    <cellStyle name="Note 4 3 5 4 8" xfId="20501"/>
    <cellStyle name="Note 4 3 5 5" xfId="4749"/>
    <cellStyle name="Note 4 3 5 5 2" xfId="14191"/>
    <cellStyle name="Note 4 3 5 5 2 2" xfId="31626"/>
    <cellStyle name="Note 4 3 5 5 2 3" xfId="46078"/>
    <cellStyle name="Note 4 3 5 5 3" xfId="16652"/>
    <cellStyle name="Note 4 3 5 5 3 2" xfId="34087"/>
    <cellStyle name="Note 4 3 5 5 3 3" xfId="48539"/>
    <cellStyle name="Note 4 3 5 5 4" xfId="22185"/>
    <cellStyle name="Note 4 3 5 5 5" xfId="36637"/>
    <cellStyle name="Note 4 3 5 6" xfId="7211"/>
    <cellStyle name="Note 4 3 5 6 2" xfId="24646"/>
    <cellStyle name="Note 4 3 5 6 3" xfId="39098"/>
    <cellStyle name="Note 4 3 5 7" xfId="9652"/>
    <cellStyle name="Note 4 3 5 7 2" xfId="27087"/>
    <cellStyle name="Note 4 3 5 7 3" xfId="41539"/>
    <cellStyle name="Note 4 3 5 8" xfId="12072"/>
    <cellStyle name="Note 4 3 5 8 2" xfId="29507"/>
    <cellStyle name="Note 4 3 5 8 3" xfId="43959"/>
    <cellStyle name="Note 4 3 5 9" xfId="19079"/>
    <cellStyle name="Note 4 3 6" xfId="2242"/>
    <cellStyle name="Note 4 3 6 2" xfId="4753"/>
    <cellStyle name="Note 4 3 6 2 2" xfId="14194"/>
    <cellStyle name="Note 4 3 6 2 2 2" xfId="31629"/>
    <cellStyle name="Note 4 3 6 2 2 3" xfId="46081"/>
    <cellStyle name="Note 4 3 6 2 3" xfId="16655"/>
    <cellStyle name="Note 4 3 6 2 3 2" xfId="34090"/>
    <cellStyle name="Note 4 3 6 2 3 3" xfId="48542"/>
    <cellStyle name="Note 4 3 6 2 4" xfId="22189"/>
    <cellStyle name="Note 4 3 6 2 5" xfId="36641"/>
    <cellStyle name="Note 4 3 6 3" xfId="7215"/>
    <cellStyle name="Note 4 3 6 3 2" xfId="24650"/>
    <cellStyle name="Note 4 3 6 3 3" xfId="39102"/>
    <cellStyle name="Note 4 3 6 4" xfId="9656"/>
    <cellStyle name="Note 4 3 6 4 2" xfId="27091"/>
    <cellStyle name="Note 4 3 6 4 3" xfId="41543"/>
    <cellStyle name="Note 4 3 6 5" xfId="12076"/>
    <cellStyle name="Note 4 3 6 5 2" xfId="29511"/>
    <cellStyle name="Note 4 3 6 5 3" xfId="43963"/>
    <cellStyle name="Note 4 3 6 6" xfId="19083"/>
    <cellStyle name="Note 4 3 7" xfId="2243"/>
    <cellStyle name="Note 4 3 7 2" xfId="4754"/>
    <cellStyle name="Note 4 3 7 2 2" xfId="14195"/>
    <cellStyle name="Note 4 3 7 2 2 2" xfId="31630"/>
    <cellStyle name="Note 4 3 7 2 2 3" xfId="46082"/>
    <cellStyle name="Note 4 3 7 2 3" xfId="16656"/>
    <cellStyle name="Note 4 3 7 2 3 2" xfId="34091"/>
    <cellStyle name="Note 4 3 7 2 3 3" xfId="48543"/>
    <cellStyle name="Note 4 3 7 2 4" xfId="22190"/>
    <cellStyle name="Note 4 3 7 2 5" xfId="36642"/>
    <cellStyle name="Note 4 3 7 3" xfId="7216"/>
    <cellStyle name="Note 4 3 7 3 2" xfId="24651"/>
    <cellStyle name="Note 4 3 7 3 3" xfId="39103"/>
    <cellStyle name="Note 4 3 7 4" xfId="9657"/>
    <cellStyle name="Note 4 3 7 4 2" xfId="27092"/>
    <cellStyle name="Note 4 3 7 4 3" xfId="41544"/>
    <cellStyle name="Note 4 3 7 5" xfId="12077"/>
    <cellStyle name="Note 4 3 7 5 2" xfId="29512"/>
    <cellStyle name="Note 4 3 7 5 3" xfId="43964"/>
    <cellStyle name="Note 4 3 7 6" xfId="19084"/>
    <cellStyle name="Note 4 3 8" xfId="2244"/>
    <cellStyle name="Note 4 3 8 2" xfId="4755"/>
    <cellStyle name="Note 4 3 8 2 2" xfId="22191"/>
    <cellStyle name="Note 4 3 8 2 3" xfId="36643"/>
    <cellStyle name="Note 4 3 8 3" xfId="7217"/>
    <cellStyle name="Note 4 3 8 3 2" xfId="24652"/>
    <cellStyle name="Note 4 3 8 3 3" xfId="39104"/>
    <cellStyle name="Note 4 3 8 4" xfId="9658"/>
    <cellStyle name="Note 4 3 8 4 2" xfId="27093"/>
    <cellStyle name="Note 4 3 8 4 3" xfId="41545"/>
    <cellStyle name="Note 4 3 8 5" xfId="12078"/>
    <cellStyle name="Note 4 3 8 5 2" xfId="29513"/>
    <cellStyle name="Note 4 3 8 5 3" xfId="43965"/>
    <cellStyle name="Note 4 3 8 6" xfId="15340"/>
    <cellStyle name="Note 4 3 8 6 2" xfId="32775"/>
    <cellStyle name="Note 4 3 8 6 3" xfId="47227"/>
    <cellStyle name="Note 4 3 8 7" xfId="19085"/>
    <cellStyle name="Note 4 3 8 8" xfId="20502"/>
    <cellStyle name="Note 4 3 9" xfId="4736"/>
    <cellStyle name="Note 4 3 9 2" xfId="14181"/>
    <cellStyle name="Note 4 3 9 2 2" xfId="31616"/>
    <cellStyle name="Note 4 3 9 2 3" xfId="46068"/>
    <cellStyle name="Note 4 3 9 3" xfId="16642"/>
    <cellStyle name="Note 4 3 9 3 2" xfId="34077"/>
    <cellStyle name="Note 4 3 9 3 3" xfId="48529"/>
    <cellStyle name="Note 4 3 9 4" xfId="22172"/>
    <cellStyle name="Note 4 3 9 5" xfId="36624"/>
    <cellStyle name="Note 4 30" xfId="2245"/>
    <cellStyle name="Note 4 30 2" xfId="4756"/>
    <cellStyle name="Note 4 30 2 2" xfId="22192"/>
    <cellStyle name="Note 4 30 2 3" xfId="36644"/>
    <cellStyle name="Note 4 30 3" xfId="7218"/>
    <cellStyle name="Note 4 30 3 2" xfId="24653"/>
    <cellStyle name="Note 4 30 3 3" xfId="39105"/>
    <cellStyle name="Note 4 30 4" xfId="9659"/>
    <cellStyle name="Note 4 30 4 2" xfId="27094"/>
    <cellStyle name="Note 4 30 4 3" xfId="41546"/>
    <cellStyle name="Note 4 30 5" xfId="12079"/>
    <cellStyle name="Note 4 30 5 2" xfId="29514"/>
    <cellStyle name="Note 4 30 5 3" xfId="43966"/>
    <cellStyle name="Note 4 30 6" xfId="15341"/>
    <cellStyle name="Note 4 30 6 2" xfId="32776"/>
    <cellStyle name="Note 4 30 6 3" xfId="47228"/>
    <cellStyle name="Note 4 30 7" xfId="19086"/>
    <cellStyle name="Note 4 30 8" xfId="20503"/>
    <cellStyle name="Note 4 31" xfId="4417"/>
    <cellStyle name="Note 4 31 2" xfId="13941"/>
    <cellStyle name="Note 4 31 2 2" xfId="31376"/>
    <cellStyle name="Note 4 31 2 3" xfId="45828"/>
    <cellStyle name="Note 4 31 3" xfId="16402"/>
    <cellStyle name="Note 4 31 3 2" xfId="33837"/>
    <cellStyle name="Note 4 31 3 3" xfId="48289"/>
    <cellStyle name="Note 4 31 4" xfId="21853"/>
    <cellStyle name="Note 4 31 5" xfId="36305"/>
    <cellStyle name="Note 4 32" xfId="6879"/>
    <cellStyle name="Note 4 32 2" xfId="24314"/>
    <cellStyle name="Note 4 32 3" xfId="38766"/>
    <cellStyle name="Note 4 33" xfId="9320"/>
    <cellStyle name="Note 4 33 2" xfId="26755"/>
    <cellStyle name="Note 4 33 3" xfId="41207"/>
    <cellStyle name="Note 4 34" xfId="11740"/>
    <cellStyle name="Note 4 34 2" xfId="29175"/>
    <cellStyle name="Note 4 34 3" xfId="43627"/>
    <cellStyle name="Note 4 35" xfId="18747"/>
    <cellStyle name="Note 4 4" xfId="2246"/>
    <cellStyle name="Note 4 4 10" xfId="7219"/>
    <cellStyle name="Note 4 4 10 2" xfId="24654"/>
    <cellStyle name="Note 4 4 10 3" xfId="39106"/>
    <cellStyle name="Note 4 4 11" xfId="9660"/>
    <cellStyle name="Note 4 4 11 2" xfId="27095"/>
    <cellStyle name="Note 4 4 11 3" xfId="41547"/>
    <cellStyle name="Note 4 4 12" xfId="12080"/>
    <cellStyle name="Note 4 4 12 2" xfId="29515"/>
    <cellStyle name="Note 4 4 12 3" xfId="43967"/>
    <cellStyle name="Note 4 4 13" xfId="19087"/>
    <cellStyle name="Note 4 4 2" xfId="2247"/>
    <cellStyle name="Note 4 4 2 2" xfId="2248"/>
    <cellStyle name="Note 4 4 2 2 2" xfId="4759"/>
    <cellStyle name="Note 4 4 2 2 2 2" xfId="14198"/>
    <cellStyle name="Note 4 4 2 2 2 2 2" xfId="31633"/>
    <cellStyle name="Note 4 4 2 2 2 2 3" xfId="46085"/>
    <cellStyle name="Note 4 4 2 2 2 3" xfId="16659"/>
    <cellStyle name="Note 4 4 2 2 2 3 2" xfId="34094"/>
    <cellStyle name="Note 4 4 2 2 2 3 3" xfId="48546"/>
    <cellStyle name="Note 4 4 2 2 2 4" xfId="22195"/>
    <cellStyle name="Note 4 4 2 2 2 5" xfId="36647"/>
    <cellStyle name="Note 4 4 2 2 3" xfId="7221"/>
    <cellStyle name="Note 4 4 2 2 3 2" xfId="24656"/>
    <cellStyle name="Note 4 4 2 2 3 3" xfId="39108"/>
    <cellStyle name="Note 4 4 2 2 4" xfId="9662"/>
    <cellStyle name="Note 4 4 2 2 4 2" xfId="27097"/>
    <cellStyle name="Note 4 4 2 2 4 3" xfId="41549"/>
    <cellStyle name="Note 4 4 2 2 5" xfId="12082"/>
    <cellStyle name="Note 4 4 2 2 5 2" xfId="29517"/>
    <cellStyle name="Note 4 4 2 2 5 3" xfId="43969"/>
    <cellStyle name="Note 4 4 2 2 6" xfId="19089"/>
    <cellStyle name="Note 4 4 2 3" xfId="2249"/>
    <cellStyle name="Note 4 4 2 3 2" xfId="4760"/>
    <cellStyle name="Note 4 4 2 3 2 2" xfId="14199"/>
    <cellStyle name="Note 4 4 2 3 2 2 2" xfId="31634"/>
    <cellStyle name="Note 4 4 2 3 2 2 3" xfId="46086"/>
    <cellStyle name="Note 4 4 2 3 2 3" xfId="16660"/>
    <cellStyle name="Note 4 4 2 3 2 3 2" xfId="34095"/>
    <cellStyle name="Note 4 4 2 3 2 3 3" xfId="48547"/>
    <cellStyle name="Note 4 4 2 3 2 4" xfId="22196"/>
    <cellStyle name="Note 4 4 2 3 2 5" xfId="36648"/>
    <cellStyle name="Note 4 4 2 3 3" xfId="7222"/>
    <cellStyle name="Note 4 4 2 3 3 2" xfId="24657"/>
    <cellStyle name="Note 4 4 2 3 3 3" xfId="39109"/>
    <cellStyle name="Note 4 4 2 3 4" xfId="9663"/>
    <cellStyle name="Note 4 4 2 3 4 2" xfId="27098"/>
    <cellStyle name="Note 4 4 2 3 4 3" xfId="41550"/>
    <cellStyle name="Note 4 4 2 3 5" xfId="12083"/>
    <cellStyle name="Note 4 4 2 3 5 2" xfId="29518"/>
    <cellStyle name="Note 4 4 2 3 5 3" xfId="43970"/>
    <cellStyle name="Note 4 4 2 3 6" xfId="19090"/>
    <cellStyle name="Note 4 4 2 4" xfId="2250"/>
    <cellStyle name="Note 4 4 2 4 2" xfId="4761"/>
    <cellStyle name="Note 4 4 2 4 2 2" xfId="22197"/>
    <cellStyle name="Note 4 4 2 4 2 3" xfId="36649"/>
    <cellStyle name="Note 4 4 2 4 3" xfId="7223"/>
    <cellStyle name="Note 4 4 2 4 3 2" xfId="24658"/>
    <cellStyle name="Note 4 4 2 4 3 3" xfId="39110"/>
    <cellStyle name="Note 4 4 2 4 4" xfId="9664"/>
    <cellStyle name="Note 4 4 2 4 4 2" xfId="27099"/>
    <cellStyle name="Note 4 4 2 4 4 3" xfId="41551"/>
    <cellStyle name="Note 4 4 2 4 5" xfId="12084"/>
    <cellStyle name="Note 4 4 2 4 5 2" xfId="29519"/>
    <cellStyle name="Note 4 4 2 4 5 3" xfId="43971"/>
    <cellStyle name="Note 4 4 2 4 6" xfId="15342"/>
    <cellStyle name="Note 4 4 2 4 6 2" xfId="32777"/>
    <cellStyle name="Note 4 4 2 4 6 3" xfId="47229"/>
    <cellStyle name="Note 4 4 2 4 7" xfId="19091"/>
    <cellStyle name="Note 4 4 2 4 8" xfId="20504"/>
    <cellStyle name="Note 4 4 2 5" xfId="4758"/>
    <cellStyle name="Note 4 4 2 5 2" xfId="14197"/>
    <cellStyle name="Note 4 4 2 5 2 2" xfId="31632"/>
    <cellStyle name="Note 4 4 2 5 2 3" xfId="46084"/>
    <cellStyle name="Note 4 4 2 5 3" xfId="16658"/>
    <cellStyle name="Note 4 4 2 5 3 2" xfId="34093"/>
    <cellStyle name="Note 4 4 2 5 3 3" xfId="48545"/>
    <cellStyle name="Note 4 4 2 5 4" xfId="22194"/>
    <cellStyle name="Note 4 4 2 5 5" xfId="36646"/>
    <cellStyle name="Note 4 4 2 6" xfId="7220"/>
    <cellStyle name="Note 4 4 2 6 2" xfId="24655"/>
    <cellStyle name="Note 4 4 2 6 3" xfId="39107"/>
    <cellStyle name="Note 4 4 2 7" xfId="9661"/>
    <cellStyle name="Note 4 4 2 7 2" xfId="27096"/>
    <cellStyle name="Note 4 4 2 7 3" xfId="41548"/>
    <cellStyle name="Note 4 4 2 8" xfId="12081"/>
    <cellStyle name="Note 4 4 2 8 2" xfId="29516"/>
    <cellStyle name="Note 4 4 2 8 3" xfId="43968"/>
    <cellStyle name="Note 4 4 2 9" xfId="19088"/>
    <cellStyle name="Note 4 4 3" xfId="2251"/>
    <cellStyle name="Note 4 4 3 2" xfId="2252"/>
    <cellStyle name="Note 4 4 3 2 2" xfId="4763"/>
    <cellStyle name="Note 4 4 3 2 2 2" xfId="14201"/>
    <cellStyle name="Note 4 4 3 2 2 2 2" xfId="31636"/>
    <cellStyle name="Note 4 4 3 2 2 2 3" xfId="46088"/>
    <cellStyle name="Note 4 4 3 2 2 3" xfId="16662"/>
    <cellStyle name="Note 4 4 3 2 2 3 2" xfId="34097"/>
    <cellStyle name="Note 4 4 3 2 2 3 3" xfId="48549"/>
    <cellStyle name="Note 4 4 3 2 2 4" xfId="22199"/>
    <cellStyle name="Note 4 4 3 2 2 5" xfId="36651"/>
    <cellStyle name="Note 4 4 3 2 3" xfId="7225"/>
    <cellStyle name="Note 4 4 3 2 3 2" xfId="24660"/>
    <cellStyle name="Note 4 4 3 2 3 3" xfId="39112"/>
    <cellStyle name="Note 4 4 3 2 4" xfId="9666"/>
    <cellStyle name="Note 4 4 3 2 4 2" xfId="27101"/>
    <cellStyle name="Note 4 4 3 2 4 3" xfId="41553"/>
    <cellStyle name="Note 4 4 3 2 5" xfId="12086"/>
    <cellStyle name="Note 4 4 3 2 5 2" xfId="29521"/>
    <cellStyle name="Note 4 4 3 2 5 3" xfId="43973"/>
    <cellStyle name="Note 4 4 3 2 6" xfId="19093"/>
    <cellStyle name="Note 4 4 3 3" xfId="2253"/>
    <cellStyle name="Note 4 4 3 3 2" xfId="4764"/>
    <cellStyle name="Note 4 4 3 3 2 2" xfId="14202"/>
    <cellStyle name="Note 4 4 3 3 2 2 2" xfId="31637"/>
    <cellStyle name="Note 4 4 3 3 2 2 3" xfId="46089"/>
    <cellStyle name="Note 4 4 3 3 2 3" xfId="16663"/>
    <cellStyle name="Note 4 4 3 3 2 3 2" xfId="34098"/>
    <cellStyle name="Note 4 4 3 3 2 3 3" xfId="48550"/>
    <cellStyle name="Note 4 4 3 3 2 4" xfId="22200"/>
    <cellStyle name="Note 4 4 3 3 2 5" xfId="36652"/>
    <cellStyle name="Note 4 4 3 3 3" xfId="7226"/>
    <cellStyle name="Note 4 4 3 3 3 2" xfId="24661"/>
    <cellStyle name="Note 4 4 3 3 3 3" xfId="39113"/>
    <cellStyle name="Note 4 4 3 3 4" xfId="9667"/>
    <cellStyle name="Note 4 4 3 3 4 2" xfId="27102"/>
    <cellStyle name="Note 4 4 3 3 4 3" xfId="41554"/>
    <cellStyle name="Note 4 4 3 3 5" xfId="12087"/>
    <cellStyle name="Note 4 4 3 3 5 2" xfId="29522"/>
    <cellStyle name="Note 4 4 3 3 5 3" xfId="43974"/>
    <cellStyle name="Note 4 4 3 3 6" xfId="19094"/>
    <cellStyle name="Note 4 4 3 4" xfId="2254"/>
    <cellStyle name="Note 4 4 3 4 2" xfId="4765"/>
    <cellStyle name="Note 4 4 3 4 2 2" xfId="22201"/>
    <cellStyle name="Note 4 4 3 4 2 3" xfId="36653"/>
    <cellStyle name="Note 4 4 3 4 3" xfId="7227"/>
    <cellStyle name="Note 4 4 3 4 3 2" xfId="24662"/>
    <cellStyle name="Note 4 4 3 4 3 3" xfId="39114"/>
    <cellStyle name="Note 4 4 3 4 4" xfId="9668"/>
    <cellStyle name="Note 4 4 3 4 4 2" xfId="27103"/>
    <cellStyle name="Note 4 4 3 4 4 3" xfId="41555"/>
    <cellStyle name="Note 4 4 3 4 5" xfId="12088"/>
    <cellStyle name="Note 4 4 3 4 5 2" xfId="29523"/>
    <cellStyle name="Note 4 4 3 4 5 3" xfId="43975"/>
    <cellStyle name="Note 4 4 3 4 6" xfId="15343"/>
    <cellStyle name="Note 4 4 3 4 6 2" xfId="32778"/>
    <cellStyle name="Note 4 4 3 4 6 3" xfId="47230"/>
    <cellStyle name="Note 4 4 3 4 7" xfId="19095"/>
    <cellStyle name="Note 4 4 3 4 8" xfId="20505"/>
    <cellStyle name="Note 4 4 3 5" xfId="4762"/>
    <cellStyle name="Note 4 4 3 5 2" xfId="14200"/>
    <cellStyle name="Note 4 4 3 5 2 2" xfId="31635"/>
    <cellStyle name="Note 4 4 3 5 2 3" xfId="46087"/>
    <cellStyle name="Note 4 4 3 5 3" xfId="16661"/>
    <cellStyle name="Note 4 4 3 5 3 2" xfId="34096"/>
    <cellStyle name="Note 4 4 3 5 3 3" xfId="48548"/>
    <cellStyle name="Note 4 4 3 5 4" xfId="22198"/>
    <cellStyle name="Note 4 4 3 5 5" xfId="36650"/>
    <cellStyle name="Note 4 4 3 6" xfId="7224"/>
    <cellStyle name="Note 4 4 3 6 2" xfId="24659"/>
    <cellStyle name="Note 4 4 3 6 3" xfId="39111"/>
    <cellStyle name="Note 4 4 3 7" xfId="9665"/>
    <cellStyle name="Note 4 4 3 7 2" xfId="27100"/>
    <cellStyle name="Note 4 4 3 7 3" xfId="41552"/>
    <cellStyle name="Note 4 4 3 8" xfId="12085"/>
    <cellStyle name="Note 4 4 3 8 2" xfId="29520"/>
    <cellStyle name="Note 4 4 3 8 3" xfId="43972"/>
    <cellStyle name="Note 4 4 3 9" xfId="19092"/>
    <cellStyle name="Note 4 4 4" xfId="2255"/>
    <cellStyle name="Note 4 4 4 2" xfId="2256"/>
    <cellStyle name="Note 4 4 4 2 2" xfId="4767"/>
    <cellStyle name="Note 4 4 4 2 2 2" xfId="14204"/>
    <cellStyle name="Note 4 4 4 2 2 2 2" xfId="31639"/>
    <cellStyle name="Note 4 4 4 2 2 2 3" xfId="46091"/>
    <cellStyle name="Note 4 4 4 2 2 3" xfId="16665"/>
    <cellStyle name="Note 4 4 4 2 2 3 2" xfId="34100"/>
    <cellStyle name="Note 4 4 4 2 2 3 3" xfId="48552"/>
    <cellStyle name="Note 4 4 4 2 2 4" xfId="22203"/>
    <cellStyle name="Note 4 4 4 2 2 5" xfId="36655"/>
    <cellStyle name="Note 4 4 4 2 3" xfId="7229"/>
    <cellStyle name="Note 4 4 4 2 3 2" xfId="24664"/>
    <cellStyle name="Note 4 4 4 2 3 3" xfId="39116"/>
    <cellStyle name="Note 4 4 4 2 4" xfId="9670"/>
    <cellStyle name="Note 4 4 4 2 4 2" xfId="27105"/>
    <cellStyle name="Note 4 4 4 2 4 3" xfId="41557"/>
    <cellStyle name="Note 4 4 4 2 5" xfId="12090"/>
    <cellStyle name="Note 4 4 4 2 5 2" xfId="29525"/>
    <cellStyle name="Note 4 4 4 2 5 3" xfId="43977"/>
    <cellStyle name="Note 4 4 4 2 6" xfId="19097"/>
    <cellStyle name="Note 4 4 4 3" xfId="2257"/>
    <cellStyle name="Note 4 4 4 3 2" xfId="4768"/>
    <cellStyle name="Note 4 4 4 3 2 2" xfId="14205"/>
    <cellStyle name="Note 4 4 4 3 2 2 2" xfId="31640"/>
    <cellStyle name="Note 4 4 4 3 2 2 3" xfId="46092"/>
    <cellStyle name="Note 4 4 4 3 2 3" xfId="16666"/>
    <cellStyle name="Note 4 4 4 3 2 3 2" xfId="34101"/>
    <cellStyle name="Note 4 4 4 3 2 3 3" xfId="48553"/>
    <cellStyle name="Note 4 4 4 3 2 4" xfId="22204"/>
    <cellStyle name="Note 4 4 4 3 2 5" xfId="36656"/>
    <cellStyle name="Note 4 4 4 3 3" xfId="7230"/>
    <cellStyle name="Note 4 4 4 3 3 2" xfId="24665"/>
    <cellStyle name="Note 4 4 4 3 3 3" xfId="39117"/>
    <cellStyle name="Note 4 4 4 3 4" xfId="9671"/>
    <cellStyle name="Note 4 4 4 3 4 2" xfId="27106"/>
    <cellStyle name="Note 4 4 4 3 4 3" xfId="41558"/>
    <cellStyle name="Note 4 4 4 3 5" xfId="12091"/>
    <cellStyle name="Note 4 4 4 3 5 2" xfId="29526"/>
    <cellStyle name="Note 4 4 4 3 5 3" xfId="43978"/>
    <cellStyle name="Note 4 4 4 3 6" xfId="19098"/>
    <cellStyle name="Note 4 4 4 4" xfId="2258"/>
    <cellStyle name="Note 4 4 4 4 2" xfId="4769"/>
    <cellStyle name="Note 4 4 4 4 2 2" xfId="22205"/>
    <cellStyle name="Note 4 4 4 4 2 3" xfId="36657"/>
    <cellStyle name="Note 4 4 4 4 3" xfId="7231"/>
    <cellStyle name="Note 4 4 4 4 3 2" xfId="24666"/>
    <cellStyle name="Note 4 4 4 4 3 3" xfId="39118"/>
    <cellStyle name="Note 4 4 4 4 4" xfId="9672"/>
    <cellStyle name="Note 4 4 4 4 4 2" xfId="27107"/>
    <cellStyle name="Note 4 4 4 4 4 3" xfId="41559"/>
    <cellStyle name="Note 4 4 4 4 5" xfId="12092"/>
    <cellStyle name="Note 4 4 4 4 5 2" xfId="29527"/>
    <cellStyle name="Note 4 4 4 4 5 3" xfId="43979"/>
    <cellStyle name="Note 4 4 4 4 6" xfId="15344"/>
    <cellStyle name="Note 4 4 4 4 6 2" xfId="32779"/>
    <cellStyle name="Note 4 4 4 4 6 3" xfId="47231"/>
    <cellStyle name="Note 4 4 4 4 7" xfId="19099"/>
    <cellStyle name="Note 4 4 4 4 8" xfId="20506"/>
    <cellStyle name="Note 4 4 4 5" xfId="4766"/>
    <cellStyle name="Note 4 4 4 5 2" xfId="14203"/>
    <cellStyle name="Note 4 4 4 5 2 2" xfId="31638"/>
    <cellStyle name="Note 4 4 4 5 2 3" xfId="46090"/>
    <cellStyle name="Note 4 4 4 5 3" xfId="16664"/>
    <cellStyle name="Note 4 4 4 5 3 2" xfId="34099"/>
    <cellStyle name="Note 4 4 4 5 3 3" xfId="48551"/>
    <cellStyle name="Note 4 4 4 5 4" xfId="22202"/>
    <cellStyle name="Note 4 4 4 5 5" xfId="36654"/>
    <cellStyle name="Note 4 4 4 6" xfId="7228"/>
    <cellStyle name="Note 4 4 4 6 2" xfId="24663"/>
    <cellStyle name="Note 4 4 4 6 3" xfId="39115"/>
    <cellStyle name="Note 4 4 4 7" xfId="9669"/>
    <cellStyle name="Note 4 4 4 7 2" xfId="27104"/>
    <cellStyle name="Note 4 4 4 7 3" xfId="41556"/>
    <cellStyle name="Note 4 4 4 8" xfId="12089"/>
    <cellStyle name="Note 4 4 4 8 2" xfId="29524"/>
    <cellStyle name="Note 4 4 4 8 3" xfId="43976"/>
    <cellStyle name="Note 4 4 4 9" xfId="19096"/>
    <cellStyle name="Note 4 4 5" xfId="2259"/>
    <cellStyle name="Note 4 4 5 2" xfId="2260"/>
    <cellStyle name="Note 4 4 5 2 2" xfId="4771"/>
    <cellStyle name="Note 4 4 5 2 2 2" xfId="14207"/>
    <cellStyle name="Note 4 4 5 2 2 2 2" xfId="31642"/>
    <cellStyle name="Note 4 4 5 2 2 2 3" xfId="46094"/>
    <cellStyle name="Note 4 4 5 2 2 3" xfId="16668"/>
    <cellStyle name="Note 4 4 5 2 2 3 2" xfId="34103"/>
    <cellStyle name="Note 4 4 5 2 2 3 3" xfId="48555"/>
    <cellStyle name="Note 4 4 5 2 2 4" xfId="22207"/>
    <cellStyle name="Note 4 4 5 2 2 5" xfId="36659"/>
    <cellStyle name="Note 4 4 5 2 3" xfId="7233"/>
    <cellStyle name="Note 4 4 5 2 3 2" xfId="24668"/>
    <cellStyle name="Note 4 4 5 2 3 3" xfId="39120"/>
    <cellStyle name="Note 4 4 5 2 4" xfId="9674"/>
    <cellStyle name="Note 4 4 5 2 4 2" xfId="27109"/>
    <cellStyle name="Note 4 4 5 2 4 3" xfId="41561"/>
    <cellStyle name="Note 4 4 5 2 5" xfId="12094"/>
    <cellStyle name="Note 4 4 5 2 5 2" xfId="29529"/>
    <cellStyle name="Note 4 4 5 2 5 3" xfId="43981"/>
    <cellStyle name="Note 4 4 5 2 6" xfId="19101"/>
    <cellStyle name="Note 4 4 5 3" xfId="2261"/>
    <cellStyle name="Note 4 4 5 3 2" xfId="4772"/>
    <cellStyle name="Note 4 4 5 3 2 2" xfId="14208"/>
    <cellStyle name="Note 4 4 5 3 2 2 2" xfId="31643"/>
    <cellStyle name="Note 4 4 5 3 2 2 3" xfId="46095"/>
    <cellStyle name="Note 4 4 5 3 2 3" xfId="16669"/>
    <cellStyle name="Note 4 4 5 3 2 3 2" xfId="34104"/>
    <cellStyle name="Note 4 4 5 3 2 3 3" xfId="48556"/>
    <cellStyle name="Note 4 4 5 3 2 4" xfId="22208"/>
    <cellStyle name="Note 4 4 5 3 2 5" xfId="36660"/>
    <cellStyle name="Note 4 4 5 3 3" xfId="7234"/>
    <cellStyle name="Note 4 4 5 3 3 2" xfId="24669"/>
    <cellStyle name="Note 4 4 5 3 3 3" xfId="39121"/>
    <cellStyle name="Note 4 4 5 3 4" xfId="9675"/>
    <cellStyle name="Note 4 4 5 3 4 2" xfId="27110"/>
    <cellStyle name="Note 4 4 5 3 4 3" xfId="41562"/>
    <cellStyle name="Note 4 4 5 3 5" xfId="12095"/>
    <cellStyle name="Note 4 4 5 3 5 2" xfId="29530"/>
    <cellStyle name="Note 4 4 5 3 5 3" xfId="43982"/>
    <cellStyle name="Note 4 4 5 3 6" xfId="19102"/>
    <cellStyle name="Note 4 4 5 4" xfId="2262"/>
    <cellStyle name="Note 4 4 5 4 2" xfId="4773"/>
    <cellStyle name="Note 4 4 5 4 2 2" xfId="22209"/>
    <cellStyle name="Note 4 4 5 4 2 3" xfId="36661"/>
    <cellStyle name="Note 4 4 5 4 3" xfId="7235"/>
    <cellStyle name="Note 4 4 5 4 3 2" xfId="24670"/>
    <cellStyle name="Note 4 4 5 4 3 3" xfId="39122"/>
    <cellStyle name="Note 4 4 5 4 4" xfId="9676"/>
    <cellStyle name="Note 4 4 5 4 4 2" xfId="27111"/>
    <cellStyle name="Note 4 4 5 4 4 3" xfId="41563"/>
    <cellStyle name="Note 4 4 5 4 5" xfId="12096"/>
    <cellStyle name="Note 4 4 5 4 5 2" xfId="29531"/>
    <cellStyle name="Note 4 4 5 4 5 3" xfId="43983"/>
    <cellStyle name="Note 4 4 5 4 6" xfId="15345"/>
    <cellStyle name="Note 4 4 5 4 6 2" xfId="32780"/>
    <cellStyle name="Note 4 4 5 4 6 3" xfId="47232"/>
    <cellStyle name="Note 4 4 5 4 7" xfId="19103"/>
    <cellStyle name="Note 4 4 5 4 8" xfId="20507"/>
    <cellStyle name="Note 4 4 5 5" xfId="4770"/>
    <cellStyle name="Note 4 4 5 5 2" xfId="14206"/>
    <cellStyle name="Note 4 4 5 5 2 2" xfId="31641"/>
    <cellStyle name="Note 4 4 5 5 2 3" xfId="46093"/>
    <cellStyle name="Note 4 4 5 5 3" xfId="16667"/>
    <cellStyle name="Note 4 4 5 5 3 2" xfId="34102"/>
    <cellStyle name="Note 4 4 5 5 3 3" xfId="48554"/>
    <cellStyle name="Note 4 4 5 5 4" xfId="22206"/>
    <cellStyle name="Note 4 4 5 5 5" xfId="36658"/>
    <cellStyle name="Note 4 4 5 6" xfId="7232"/>
    <cellStyle name="Note 4 4 5 6 2" xfId="24667"/>
    <cellStyle name="Note 4 4 5 6 3" xfId="39119"/>
    <cellStyle name="Note 4 4 5 7" xfId="9673"/>
    <cellStyle name="Note 4 4 5 7 2" xfId="27108"/>
    <cellStyle name="Note 4 4 5 7 3" xfId="41560"/>
    <cellStyle name="Note 4 4 5 8" xfId="12093"/>
    <cellStyle name="Note 4 4 5 8 2" xfId="29528"/>
    <cellStyle name="Note 4 4 5 8 3" xfId="43980"/>
    <cellStyle name="Note 4 4 5 9" xfId="19100"/>
    <cellStyle name="Note 4 4 6" xfId="2263"/>
    <cellStyle name="Note 4 4 6 2" xfId="4774"/>
    <cellStyle name="Note 4 4 6 2 2" xfId="14209"/>
    <cellStyle name="Note 4 4 6 2 2 2" xfId="31644"/>
    <cellStyle name="Note 4 4 6 2 2 3" xfId="46096"/>
    <cellStyle name="Note 4 4 6 2 3" xfId="16670"/>
    <cellStyle name="Note 4 4 6 2 3 2" xfId="34105"/>
    <cellStyle name="Note 4 4 6 2 3 3" xfId="48557"/>
    <cellStyle name="Note 4 4 6 2 4" xfId="22210"/>
    <cellStyle name="Note 4 4 6 2 5" xfId="36662"/>
    <cellStyle name="Note 4 4 6 3" xfId="7236"/>
    <cellStyle name="Note 4 4 6 3 2" xfId="24671"/>
    <cellStyle name="Note 4 4 6 3 3" xfId="39123"/>
    <cellStyle name="Note 4 4 6 4" xfId="9677"/>
    <cellStyle name="Note 4 4 6 4 2" xfId="27112"/>
    <cellStyle name="Note 4 4 6 4 3" xfId="41564"/>
    <cellStyle name="Note 4 4 6 5" xfId="12097"/>
    <cellStyle name="Note 4 4 6 5 2" xfId="29532"/>
    <cellStyle name="Note 4 4 6 5 3" xfId="43984"/>
    <cellStyle name="Note 4 4 6 6" xfId="19104"/>
    <cellStyle name="Note 4 4 7" xfId="2264"/>
    <cellStyle name="Note 4 4 7 2" xfId="4775"/>
    <cellStyle name="Note 4 4 7 2 2" xfId="14210"/>
    <cellStyle name="Note 4 4 7 2 2 2" xfId="31645"/>
    <cellStyle name="Note 4 4 7 2 2 3" xfId="46097"/>
    <cellStyle name="Note 4 4 7 2 3" xfId="16671"/>
    <cellStyle name="Note 4 4 7 2 3 2" xfId="34106"/>
    <cellStyle name="Note 4 4 7 2 3 3" xfId="48558"/>
    <cellStyle name="Note 4 4 7 2 4" xfId="22211"/>
    <cellStyle name="Note 4 4 7 2 5" xfId="36663"/>
    <cellStyle name="Note 4 4 7 3" xfId="7237"/>
    <cellStyle name="Note 4 4 7 3 2" xfId="24672"/>
    <cellStyle name="Note 4 4 7 3 3" xfId="39124"/>
    <cellStyle name="Note 4 4 7 4" xfId="9678"/>
    <cellStyle name="Note 4 4 7 4 2" xfId="27113"/>
    <cellStyle name="Note 4 4 7 4 3" xfId="41565"/>
    <cellStyle name="Note 4 4 7 5" xfId="12098"/>
    <cellStyle name="Note 4 4 7 5 2" xfId="29533"/>
    <cellStyle name="Note 4 4 7 5 3" xfId="43985"/>
    <cellStyle name="Note 4 4 7 6" xfId="19105"/>
    <cellStyle name="Note 4 4 8" xfId="2265"/>
    <cellStyle name="Note 4 4 8 2" xfId="4776"/>
    <cellStyle name="Note 4 4 8 2 2" xfId="22212"/>
    <cellStyle name="Note 4 4 8 2 3" xfId="36664"/>
    <cellStyle name="Note 4 4 8 3" xfId="7238"/>
    <cellStyle name="Note 4 4 8 3 2" xfId="24673"/>
    <cellStyle name="Note 4 4 8 3 3" xfId="39125"/>
    <cellStyle name="Note 4 4 8 4" xfId="9679"/>
    <cellStyle name="Note 4 4 8 4 2" xfId="27114"/>
    <cellStyle name="Note 4 4 8 4 3" xfId="41566"/>
    <cellStyle name="Note 4 4 8 5" xfId="12099"/>
    <cellStyle name="Note 4 4 8 5 2" xfId="29534"/>
    <cellStyle name="Note 4 4 8 5 3" xfId="43986"/>
    <cellStyle name="Note 4 4 8 6" xfId="15346"/>
    <cellStyle name="Note 4 4 8 6 2" xfId="32781"/>
    <cellStyle name="Note 4 4 8 6 3" xfId="47233"/>
    <cellStyle name="Note 4 4 8 7" xfId="19106"/>
    <cellStyle name="Note 4 4 8 8" xfId="20508"/>
    <cellStyle name="Note 4 4 9" xfId="4757"/>
    <cellStyle name="Note 4 4 9 2" xfId="14196"/>
    <cellStyle name="Note 4 4 9 2 2" xfId="31631"/>
    <cellStyle name="Note 4 4 9 2 3" xfId="46083"/>
    <cellStyle name="Note 4 4 9 3" xfId="16657"/>
    <cellStyle name="Note 4 4 9 3 2" xfId="34092"/>
    <cellStyle name="Note 4 4 9 3 3" xfId="48544"/>
    <cellStyle name="Note 4 4 9 4" xfId="22193"/>
    <cellStyle name="Note 4 4 9 5" xfId="36645"/>
    <cellStyle name="Note 4 5" xfId="2266"/>
    <cellStyle name="Note 4 5 10" xfId="7239"/>
    <cellStyle name="Note 4 5 10 2" xfId="24674"/>
    <cellStyle name="Note 4 5 10 3" xfId="39126"/>
    <cellStyle name="Note 4 5 11" xfId="9680"/>
    <cellStyle name="Note 4 5 11 2" xfId="27115"/>
    <cellStyle name="Note 4 5 11 3" xfId="41567"/>
    <cellStyle name="Note 4 5 12" xfId="12100"/>
    <cellStyle name="Note 4 5 12 2" xfId="29535"/>
    <cellStyle name="Note 4 5 12 3" xfId="43987"/>
    <cellStyle name="Note 4 5 13" xfId="19107"/>
    <cellStyle name="Note 4 5 2" xfId="2267"/>
    <cellStyle name="Note 4 5 2 2" xfId="2268"/>
    <cellStyle name="Note 4 5 2 2 2" xfId="4779"/>
    <cellStyle name="Note 4 5 2 2 2 2" xfId="14213"/>
    <cellStyle name="Note 4 5 2 2 2 2 2" xfId="31648"/>
    <cellStyle name="Note 4 5 2 2 2 2 3" xfId="46100"/>
    <cellStyle name="Note 4 5 2 2 2 3" xfId="16674"/>
    <cellStyle name="Note 4 5 2 2 2 3 2" xfId="34109"/>
    <cellStyle name="Note 4 5 2 2 2 3 3" xfId="48561"/>
    <cellStyle name="Note 4 5 2 2 2 4" xfId="22215"/>
    <cellStyle name="Note 4 5 2 2 2 5" xfId="36667"/>
    <cellStyle name="Note 4 5 2 2 3" xfId="7241"/>
    <cellStyle name="Note 4 5 2 2 3 2" xfId="24676"/>
    <cellStyle name="Note 4 5 2 2 3 3" xfId="39128"/>
    <cellStyle name="Note 4 5 2 2 4" xfId="9682"/>
    <cellStyle name="Note 4 5 2 2 4 2" xfId="27117"/>
    <cellStyle name="Note 4 5 2 2 4 3" xfId="41569"/>
    <cellStyle name="Note 4 5 2 2 5" xfId="12102"/>
    <cellStyle name="Note 4 5 2 2 5 2" xfId="29537"/>
    <cellStyle name="Note 4 5 2 2 5 3" xfId="43989"/>
    <cellStyle name="Note 4 5 2 2 6" xfId="19109"/>
    <cellStyle name="Note 4 5 2 3" xfId="2269"/>
    <cellStyle name="Note 4 5 2 3 2" xfId="4780"/>
    <cellStyle name="Note 4 5 2 3 2 2" xfId="14214"/>
    <cellStyle name="Note 4 5 2 3 2 2 2" xfId="31649"/>
    <cellStyle name="Note 4 5 2 3 2 2 3" xfId="46101"/>
    <cellStyle name="Note 4 5 2 3 2 3" xfId="16675"/>
    <cellStyle name="Note 4 5 2 3 2 3 2" xfId="34110"/>
    <cellStyle name="Note 4 5 2 3 2 3 3" xfId="48562"/>
    <cellStyle name="Note 4 5 2 3 2 4" xfId="22216"/>
    <cellStyle name="Note 4 5 2 3 2 5" xfId="36668"/>
    <cellStyle name="Note 4 5 2 3 3" xfId="7242"/>
    <cellStyle name="Note 4 5 2 3 3 2" xfId="24677"/>
    <cellStyle name="Note 4 5 2 3 3 3" xfId="39129"/>
    <cellStyle name="Note 4 5 2 3 4" xfId="9683"/>
    <cellStyle name="Note 4 5 2 3 4 2" xfId="27118"/>
    <cellStyle name="Note 4 5 2 3 4 3" xfId="41570"/>
    <cellStyle name="Note 4 5 2 3 5" xfId="12103"/>
    <cellStyle name="Note 4 5 2 3 5 2" xfId="29538"/>
    <cellStyle name="Note 4 5 2 3 5 3" xfId="43990"/>
    <cellStyle name="Note 4 5 2 3 6" xfId="19110"/>
    <cellStyle name="Note 4 5 2 4" xfId="2270"/>
    <cellStyle name="Note 4 5 2 4 2" xfId="4781"/>
    <cellStyle name="Note 4 5 2 4 2 2" xfId="22217"/>
    <cellStyle name="Note 4 5 2 4 2 3" xfId="36669"/>
    <cellStyle name="Note 4 5 2 4 3" xfId="7243"/>
    <cellStyle name="Note 4 5 2 4 3 2" xfId="24678"/>
    <cellStyle name="Note 4 5 2 4 3 3" xfId="39130"/>
    <cellStyle name="Note 4 5 2 4 4" xfId="9684"/>
    <cellStyle name="Note 4 5 2 4 4 2" xfId="27119"/>
    <cellStyle name="Note 4 5 2 4 4 3" xfId="41571"/>
    <cellStyle name="Note 4 5 2 4 5" xfId="12104"/>
    <cellStyle name="Note 4 5 2 4 5 2" xfId="29539"/>
    <cellStyle name="Note 4 5 2 4 5 3" xfId="43991"/>
    <cellStyle name="Note 4 5 2 4 6" xfId="15347"/>
    <cellStyle name="Note 4 5 2 4 6 2" xfId="32782"/>
    <cellStyle name="Note 4 5 2 4 6 3" xfId="47234"/>
    <cellStyle name="Note 4 5 2 4 7" xfId="19111"/>
    <cellStyle name="Note 4 5 2 4 8" xfId="20509"/>
    <cellStyle name="Note 4 5 2 5" xfId="4778"/>
    <cellStyle name="Note 4 5 2 5 2" xfId="14212"/>
    <cellStyle name="Note 4 5 2 5 2 2" xfId="31647"/>
    <cellStyle name="Note 4 5 2 5 2 3" xfId="46099"/>
    <cellStyle name="Note 4 5 2 5 3" xfId="16673"/>
    <cellStyle name="Note 4 5 2 5 3 2" xfId="34108"/>
    <cellStyle name="Note 4 5 2 5 3 3" xfId="48560"/>
    <cellStyle name="Note 4 5 2 5 4" xfId="22214"/>
    <cellStyle name="Note 4 5 2 5 5" xfId="36666"/>
    <cellStyle name="Note 4 5 2 6" xfId="7240"/>
    <cellStyle name="Note 4 5 2 6 2" xfId="24675"/>
    <cellStyle name="Note 4 5 2 6 3" xfId="39127"/>
    <cellStyle name="Note 4 5 2 7" xfId="9681"/>
    <cellStyle name="Note 4 5 2 7 2" xfId="27116"/>
    <cellStyle name="Note 4 5 2 7 3" xfId="41568"/>
    <cellStyle name="Note 4 5 2 8" xfId="12101"/>
    <cellStyle name="Note 4 5 2 8 2" xfId="29536"/>
    <cellStyle name="Note 4 5 2 8 3" xfId="43988"/>
    <cellStyle name="Note 4 5 2 9" xfId="19108"/>
    <cellStyle name="Note 4 5 3" xfId="2271"/>
    <cellStyle name="Note 4 5 3 2" xfId="2272"/>
    <cellStyle name="Note 4 5 3 2 2" xfId="4783"/>
    <cellStyle name="Note 4 5 3 2 2 2" xfId="14216"/>
    <cellStyle name="Note 4 5 3 2 2 2 2" xfId="31651"/>
    <cellStyle name="Note 4 5 3 2 2 2 3" xfId="46103"/>
    <cellStyle name="Note 4 5 3 2 2 3" xfId="16677"/>
    <cellStyle name="Note 4 5 3 2 2 3 2" xfId="34112"/>
    <cellStyle name="Note 4 5 3 2 2 3 3" xfId="48564"/>
    <cellStyle name="Note 4 5 3 2 2 4" xfId="22219"/>
    <cellStyle name="Note 4 5 3 2 2 5" xfId="36671"/>
    <cellStyle name="Note 4 5 3 2 3" xfId="7245"/>
    <cellStyle name="Note 4 5 3 2 3 2" xfId="24680"/>
    <cellStyle name="Note 4 5 3 2 3 3" xfId="39132"/>
    <cellStyle name="Note 4 5 3 2 4" xfId="9686"/>
    <cellStyle name="Note 4 5 3 2 4 2" xfId="27121"/>
    <cellStyle name="Note 4 5 3 2 4 3" xfId="41573"/>
    <cellStyle name="Note 4 5 3 2 5" xfId="12106"/>
    <cellStyle name="Note 4 5 3 2 5 2" xfId="29541"/>
    <cellStyle name="Note 4 5 3 2 5 3" xfId="43993"/>
    <cellStyle name="Note 4 5 3 2 6" xfId="19113"/>
    <cellStyle name="Note 4 5 3 3" xfId="2273"/>
    <cellStyle name="Note 4 5 3 3 2" xfId="4784"/>
    <cellStyle name="Note 4 5 3 3 2 2" xfId="14217"/>
    <cellStyle name="Note 4 5 3 3 2 2 2" xfId="31652"/>
    <cellStyle name="Note 4 5 3 3 2 2 3" xfId="46104"/>
    <cellStyle name="Note 4 5 3 3 2 3" xfId="16678"/>
    <cellStyle name="Note 4 5 3 3 2 3 2" xfId="34113"/>
    <cellStyle name="Note 4 5 3 3 2 3 3" xfId="48565"/>
    <cellStyle name="Note 4 5 3 3 2 4" xfId="22220"/>
    <cellStyle name="Note 4 5 3 3 2 5" xfId="36672"/>
    <cellStyle name="Note 4 5 3 3 3" xfId="7246"/>
    <cellStyle name="Note 4 5 3 3 3 2" xfId="24681"/>
    <cellStyle name="Note 4 5 3 3 3 3" xfId="39133"/>
    <cellStyle name="Note 4 5 3 3 4" xfId="9687"/>
    <cellStyle name="Note 4 5 3 3 4 2" xfId="27122"/>
    <cellStyle name="Note 4 5 3 3 4 3" xfId="41574"/>
    <cellStyle name="Note 4 5 3 3 5" xfId="12107"/>
    <cellStyle name="Note 4 5 3 3 5 2" xfId="29542"/>
    <cellStyle name="Note 4 5 3 3 5 3" xfId="43994"/>
    <cellStyle name="Note 4 5 3 3 6" xfId="19114"/>
    <cellStyle name="Note 4 5 3 4" xfId="2274"/>
    <cellStyle name="Note 4 5 3 4 2" xfId="4785"/>
    <cellStyle name="Note 4 5 3 4 2 2" xfId="22221"/>
    <cellStyle name="Note 4 5 3 4 2 3" xfId="36673"/>
    <cellStyle name="Note 4 5 3 4 3" xfId="7247"/>
    <cellStyle name="Note 4 5 3 4 3 2" xfId="24682"/>
    <cellStyle name="Note 4 5 3 4 3 3" xfId="39134"/>
    <cellStyle name="Note 4 5 3 4 4" xfId="9688"/>
    <cellStyle name="Note 4 5 3 4 4 2" xfId="27123"/>
    <cellStyle name="Note 4 5 3 4 4 3" xfId="41575"/>
    <cellStyle name="Note 4 5 3 4 5" xfId="12108"/>
    <cellStyle name="Note 4 5 3 4 5 2" xfId="29543"/>
    <cellStyle name="Note 4 5 3 4 5 3" xfId="43995"/>
    <cellStyle name="Note 4 5 3 4 6" xfId="15348"/>
    <cellStyle name="Note 4 5 3 4 6 2" xfId="32783"/>
    <cellStyle name="Note 4 5 3 4 6 3" xfId="47235"/>
    <cellStyle name="Note 4 5 3 4 7" xfId="19115"/>
    <cellStyle name="Note 4 5 3 4 8" xfId="20510"/>
    <cellStyle name="Note 4 5 3 5" xfId="4782"/>
    <cellStyle name="Note 4 5 3 5 2" xfId="14215"/>
    <cellStyle name="Note 4 5 3 5 2 2" xfId="31650"/>
    <cellStyle name="Note 4 5 3 5 2 3" xfId="46102"/>
    <cellStyle name="Note 4 5 3 5 3" xfId="16676"/>
    <cellStyle name="Note 4 5 3 5 3 2" xfId="34111"/>
    <cellStyle name="Note 4 5 3 5 3 3" xfId="48563"/>
    <cellStyle name="Note 4 5 3 5 4" xfId="22218"/>
    <cellStyle name="Note 4 5 3 5 5" xfId="36670"/>
    <cellStyle name="Note 4 5 3 6" xfId="7244"/>
    <cellStyle name="Note 4 5 3 6 2" xfId="24679"/>
    <cellStyle name="Note 4 5 3 6 3" xfId="39131"/>
    <cellStyle name="Note 4 5 3 7" xfId="9685"/>
    <cellStyle name="Note 4 5 3 7 2" xfId="27120"/>
    <cellStyle name="Note 4 5 3 7 3" xfId="41572"/>
    <cellStyle name="Note 4 5 3 8" xfId="12105"/>
    <cellStyle name="Note 4 5 3 8 2" xfId="29540"/>
    <cellStyle name="Note 4 5 3 8 3" xfId="43992"/>
    <cellStyle name="Note 4 5 3 9" xfId="19112"/>
    <cellStyle name="Note 4 5 4" xfId="2275"/>
    <cellStyle name="Note 4 5 4 2" xfId="2276"/>
    <cellStyle name="Note 4 5 4 2 2" xfId="4787"/>
    <cellStyle name="Note 4 5 4 2 2 2" xfId="14219"/>
    <cellStyle name="Note 4 5 4 2 2 2 2" xfId="31654"/>
    <cellStyle name="Note 4 5 4 2 2 2 3" xfId="46106"/>
    <cellStyle name="Note 4 5 4 2 2 3" xfId="16680"/>
    <cellStyle name="Note 4 5 4 2 2 3 2" xfId="34115"/>
    <cellStyle name="Note 4 5 4 2 2 3 3" xfId="48567"/>
    <cellStyle name="Note 4 5 4 2 2 4" xfId="22223"/>
    <cellStyle name="Note 4 5 4 2 2 5" xfId="36675"/>
    <cellStyle name="Note 4 5 4 2 3" xfId="7249"/>
    <cellStyle name="Note 4 5 4 2 3 2" xfId="24684"/>
    <cellStyle name="Note 4 5 4 2 3 3" xfId="39136"/>
    <cellStyle name="Note 4 5 4 2 4" xfId="9690"/>
    <cellStyle name="Note 4 5 4 2 4 2" xfId="27125"/>
    <cellStyle name="Note 4 5 4 2 4 3" xfId="41577"/>
    <cellStyle name="Note 4 5 4 2 5" xfId="12110"/>
    <cellStyle name="Note 4 5 4 2 5 2" xfId="29545"/>
    <cellStyle name="Note 4 5 4 2 5 3" xfId="43997"/>
    <cellStyle name="Note 4 5 4 2 6" xfId="19117"/>
    <cellStyle name="Note 4 5 4 3" xfId="2277"/>
    <cellStyle name="Note 4 5 4 3 2" xfId="4788"/>
    <cellStyle name="Note 4 5 4 3 2 2" xfId="14220"/>
    <cellStyle name="Note 4 5 4 3 2 2 2" xfId="31655"/>
    <cellStyle name="Note 4 5 4 3 2 2 3" xfId="46107"/>
    <cellStyle name="Note 4 5 4 3 2 3" xfId="16681"/>
    <cellStyle name="Note 4 5 4 3 2 3 2" xfId="34116"/>
    <cellStyle name="Note 4 5 4 3 2 3 3" xfId="48568"/>
    <cellStyle name="Note 4 5 4 3 2 4" xfId="22224"/>
    <cellStyle name="Note 4 5 4 3 2 5" xfId="36676"/>
    <cellStyle name="Note 4 5 4 3 3" xfId="7250"/>
    <cellStyle name="Note 4 5 4 3 3 2" xfId="24685"/>
    <cellStyle name="Note 4 5 4 3 3 3" xfId="39137"/>
    <cellStyle name="Note 4 5 4 3 4" xfId="9691"/>
    <cellStyle name="Note 4 5 4 3 4 2" xfId="27126"/>
    <cellStyle name="Note 4 5 4 3 4 3" xfId="41578"/>
    <cellStyle name="Note 4 5 4 3 5" xfId="12111"/>
    <cellStyle name="Note 4 5 4 3 5 2" xfId="29546"/>
    <cellStyle name="Note 4 5 4 3 5 3" xfId="43998"/>
    <cellStyle name="Note 4 5 4 3 6" xfId="19118"/>
    <cellStyle name="Note 4 5 4 4" xfId="2278"/>
    <cellStyle name="Note 4 5 4 4 2" xfId="4789"/>
    <cellStyle name="Note 4 5 4 4 2 2" xfId="22225"/>
    <cellStyle name="Note 4 5 4 4 2 3" xfId="36677"/>
    <cellStyle name="Note 4 5 4 4 3" xfId="7251"/>
    <cellStyle name="Note 4 5 4 4 3 2" xfId="24686"/>
    <cellStyle name="Note 4 5 4 4 3 3" xfId="39138"/>
    <cellStyle name="Note 4 5 4 4 4" xfId="9692"/>
    <cellStyle name="Note 4 5 4 4 4 2" xfId="27127"/>
    <cellStyle name="Note 4 5 4 4 4 3" xfId="41579"/>
    <cellStyle name="Note 4 5 4 4 5" xfId="12112"/>
    <cellStyle name="Note 4 5 4 4 5 2" xfId="29547"/>
    <cellStyle name="Note 4 5 4 4 5 3" xfId="43999"/>
    <cellStyle name="Note 4 5 4 4 6" xfId="15349"/>
    <cellStyle name="Note 4 5 4 4 6 2" xfId="32784"/>
    <cellStyle name="Note 4 5 4 4 6 3" xfId="47236"/>
    <cellStyle name="Note 4 5 4 4 7" xfId="19119"/>
    <cellStyle name="Note 4 5 4 4 8" xfId="20511"/>
    <cellStyle name="Note 4 5 4 5" xfId="4786"/>
    <cellStyle name="Note 4 5 4 5 2" xfId="14218"/>
    <cellStyle name="Note 4 5 4 5 2 2" xfId="31653"/>
    <cellStyle name="Note 4 5 4 5 2 3" xfId="46105"/>
    <cellStyle name="Note 4 5 4 5 3" xfId="16679"/>
    <cellStyle name="Note 4 5 4 5 3 2" xfId="34114"/>
    <cellStyle name="Note 4 5 4 5 3 3" xfId="48566"/>
    <cellStyle name="Note 4 5 4 5 4" xfId="22222"/>
    <cellStyle name="Note 4 5 4 5 5" xfId="36674"/>
    <cellStyle name="Note 4 5 4 6" xfId="7248"/>
    <cellStyle name="Note 4 5 4 6 2" xfId="24683"/>
    <cellStyle name="Note 4 5 4 6 3" xfId="39135"/>
    <cellStyle name="Note 4 5 4 7" xfId="9689"/>
    <cellStyle name="Note 4 5 4 7 2" xfId="27124"/>
    <cellStyle name="Note 4 5 4 7 3" xfId="41576"/>
    <cellStyle name="Note 4 5 4 8" xfId="12109"/>
    <cellStyle name="Note 4 5 4 8 2" xfId="29544"/>
    <cellStyle name="Note 4 5 4 8 3" xfId="43996"/>
    <cellStyle name="Note 4 5 4 9" xfId="19116"/>
    <cellStyle name="Note 4 5 5" xfId="2279"/>
    <cellStyle name="Note 4 5 5 2" xfId="2280"/>
    <cellStyle name="Note 4 5 5 2 2" xfId="4791"/>
    <cellStyle name="Note 4 5 5 2 2 2" xfId="14222"/>
    <cellStyle name="Note 4 5 5 2 2 2 2" xfId="31657"/>
    <cellStyle name="Note 4 5 5 2 2 2 3" xfId="46109"/>
    <cellStyle name="Note 4 5 5 2 2 3" xfId="16683"/>
    <cellStyle name="Note 4 5 5 2 2 3 2" xfId="34118"/>
    <cellStyle name="Note 4 5 5 2 2 3 3" xfId="48570"/>
    <cellStyle name="Note 4 5 5 2 2 4" xfId="22227"/>
    <cellStyle name="Note 4 5 5 2 2 5" xfId="36679"/>
    <cellStyle name="Note 4 5 5 2 3" xfId="7253"/>
    <cellStyle name="Note 4 5 5 2 3 2" xfId="24688"/>
    <cellStyle name="Note 4 5 5 2 3 3" xfId="39140"/>
    <cellStyle name="Note 4 5 5 2 4" xfId="9694"/>
    <cellStyle name="Note 4 5 5 2 4 2" xfId="27129"/>
    <cellStyle name="Note 4 5 5 2 4 3" xfId="41581"/>
    <cellStyle name="Note 4 5 5 2 5" xfId="12114"/>
    <cellStyle name="Note 4 5 5 2 5 2" xfId="29549"/>
    <cellStyle name="Note 4 5 5 2 5 3" xfId="44001"/>
    <cellStyle name="Note 4 5 5 2 6" xfId="19121"/>
    <cellStyle name="Note 4 5 5 3" xfId="2281"/>
    <cellStyle name="Note 4 5 5 3 2" xfId="4792"/>
    <cellStyle name="Note 4 5 5 3 2 2" xfId="14223"/>
    <cellStyle name="Note 4 5 5 3 2 2 2" xfId="31658"/>
    <cellStyle name="Note 4 5 5 3 2 2 3" xfId="46110"/>
    <cellStyle name="Note 4 5 5 3 2 3" xfId="16684"/>
    <cellStyle name="Note 4 5 5 3 2 3 2" xfId="34119"/>
    <cellStyle name="Note 4 5 5 3 2 3 3" xfId="48571"/>
    <cellStyle name="Note 4 5 5 3 2 4" xfId="22228"/>
    <cellStyle name="Note 4 5 5 3 2 5" xfId="36680"/>
    <cellStyle name="Note 4 5 5 3 3" xfId="7254"/>
    <cellStyle name="Note 4 5 5 3 3 2" xfId="24689"/>
    <cellStyle name="Note 4 5 5 3 3 3" xfId="39141"/>
    <cellStyle name="Note 4 5 5 3 4" xfId="9695"/>
    <cellStyle name="Note 4 5 5 3 4 2" xfId="27130"/>
    <cellStyle name="Note 4 5 5 3 4 3" xfId="41582"/>
    <cellStyle name="Note 4 5 5 3 5" xfId="12115"/>
    <cellStyle name="Note 4 5 5 3 5 2" xfId="29550"/>
    <cellStyle name="Note 4 5 5 3 5 3" xfId="44002"/>
    <cellStyle name="Note 4 5 5 3 6" xfId="19122"/>
    <cellStyle name="Note 4 5 5 4" xfId="2282"/>
    <cellStyle name="Note 4 5 5 4 2" xfId="4793"/>
    <cellStyle name="Note 4 5 5 4 2 2" xfId="22229"/>
    <cellStyle name="Note 4 5 5 4 2 3" xfId="36681"/>
    <cellStyle name="Note 4 5 5 4 3" xfId="7255"/>
    <cellStyle name="Note 4 5 5 4 3 2" xfId="24690"/>
    <cellStyle name="Note 4 5 5 4 3 3" xfId="39142"/>
    <cellStyle name="Note 4 5 5 4 4" xfId="9696"/>
    <cellStyle name="Note 4 5 5 4 4 2" xfId="27131"/>
    <cellStyle name="Note 4 5 5 4 4 3" xfId="41583"/>
    <cellStyle name="Note 4 5 5 4 5" xfId="12116"/>
    <cellStyle name="Note 4 5 5 4 5 2" xfId="29551"/>
    <cellStyle name="Note 4 5 5 4 5 3" xfId="44003"/>
    <cellStyle name="Note 4 5 5 4 6" xfId="15350"/>
    <cellStyle name="Note 4 5 5 4 6 2" xfId="32785"/>
    <cellStyle name="Note 4 5 5 4 6 3" xfId="47237"/>
    <cellStyle name="Note 4 5 5 4 7" xfId="19123"/>
    <cellStyle name="Note 4 5 5 4 8" xfId="20512"/>
    <cellStyle name="Note 4 5 5 5" xfId="4790"/>
    <cellStyle name="Note 4 5 5 5 2" xfId="14221"/>
    <cellStyle name="Note 4 5 5 5 2 2" xfId="31656"/>
    <cellStyle name="Note 4 5 5 5 2 3" xfId="46108"/>
    <cellStyle name="Note 4 5 5 5 3" xfId="16682"/>
    <cellStyle name="Note 4 5 5 5 3 2" xfId="34117"/>
    <cellStyle name="Note 4 5 5 5 3 3" xfId="48569"/>
    <cellStyle name="Note 4 5 5 5 4" xfId="22226"/>
    <cellStyle name="Note 4 5 5 5 5" xfId="36678"/>
    <cellStyle name="Note 4 5 5 6" xfId="7252"/>
    <cellStyle name="Note 4 5 5 6 2" xfId="24687"/>
    <cellStyle name="Note 4 5 5 6 3" xfId="39139"/>
    <cellStyle name="Note 4 5 5 7" xfId="9693"/>
    <cellStyle name="Note 4 5 5 7 2" xfId="27128"/>
    <cellStyle name="Note 4 5 5 7 3" xfId="41580"/>
    <cellStyle name="Note 4 5 5 8" xfId="12113"/>
    <cellStyle name="Note 4 5 5 8 2" xfId="29548"/>
    <cellStyle name="Note 4 5 5 8 3" xfId="44000"/>
    <cellStyle name="Note 4 5 5 9" xfId="19120"/>
    <cellStyle name="Note 4 5 6" xfId="2283"/>
    <cellStyle name="Note 4 5 6 2" xfId="4794"/>
    <cellStyle name="Note 4 5 6 2 2" xfId="14224"/>
    <cellStyle name="Note 4 5 6 2 2 2" xfId="31659"/>
    <cellStyle name="Note 4 5 6 2 2 3" xfId="46111"/>
    <cellStyle name="Note 4 5 6 2 3" xfId="16685"/>
    <cellStyle name="Note 4 5 6 2 3 2" xfId="34120"/>
    <cellStyle name="Note 4 5 6 2 3 3" xfId="48572"/>
    <cellStyle name="Note 4 5 6 2 4" xfId="22230"/>
    <cellStyle name="Note 4 5 6 2 5" xfId="36682"/>
    <cellStyle name="Note 4 5 6 3" xfId="7256"/>
    <cellStyle name="Note 4 5 6 3 2" xfId="24691"/>
    <cellStyle name="Note 4 5 6 3 3" xfId="39143"/>
    <cellStyle name="Note 4 5 6 4" xfId="9697"/>
    <cellStyle name="Note 4 5 6 4 2" xfId="27132"/>
    <cellStyle name="Note 4 5 6 4 3" xfId="41584"/>
    <cellStyle name="Note 4 5 6 5" xfId="12117"/>
    <cellStyle name="Note 4 5 6 5 2" xfId="29552"/>
    <cellStyle name="Note 4 5 6 5 3" xfId="44004"/>
    <cellStyle name="Note 4 5 6 6" xfId="19124"/>
    <cellStyle name="Note 4 5 7" xfId="2284"/>
    <cellStyle name="Note 4 5 7 2" xfId="4795"/>
    <cellStyle name="Note 4 5 7 2 2" xfId="14225"/>
    <cellStyle name="Note 4 5 7 2 2 2" xfId="31660"/>
    <cellStyle name="Note 4 5 7 2 2 3" xfId="46112"/>
    <cellStyle name="Note 4 5 7 2 3" xfId="16686"/>
    <cellStyle name="Note 4 5 7 2 3 2" xfId="34121"/>
    <cellStyle name="Note 4 5 7 2 3 3" xfId="48573"/>
    <cellStyle name="Note 4 5 7 2 4" xfId="22231"/>
    <cellStyle name="Note 4 5 7 2 5" xfId="36683"/>
    <cellStyle name="Note 4 5 7 3" xfId="7257"/>
    <cellStyle name="Note 4 5 7 3 2" xfId="24692"/>
    <cellStyle name="Note 4 5 7 3 3" xfId="39144"/>
    <cellStyle name="Note 4 5 7 4" xfId="9698"/>
    <cellStyle name="Note 4 5 7 4 2" xfId="27133"/>
    <cellStyle name="Note 4 5 7 4 3" xfId="41585"/>
    <cellStyle name="Note 4 5 7 5" xfId="12118"/>
    <cellStyle name="Note 4 5 7 5 2" xfId="29553"/>
    <cellStyle name="Note 4 5 7 5 3" xfId="44005"/>
    <cellStyle name="Note 4 5 7 6" xfId="19125"/>
    <cellStyle name="Note 4 5 8" xfId="2285"/>
    <cellStyle name="Note 4 5 8 2" xfId="4796"/>
    <cellStyle name="Note 4 5 8 2 2" xfId="22232"/>
    <cellStyle name="Note 4 5 8 2 3" xfId="36684"/>
    <cellStyle name="Note 4 5 8 3" xfId="7258"/>
    <cellStyle name="Note 4 5 8 3 2" xfId="24693"/>
    <cellStyle name="Note 4 5 8 3 3" xfId="39145"/>
    <cellStyle name="Note 4 5 8 4" xfId="9699"/>
    <cellStyle name="Note 4 5 8 4 2" xfId="27134"/>
    <cellStyle name="Note 4 5 8 4 3" xfId="41586"/>
    <cellStyle name="Note 4 5 8 5" xfId="12119"/>
    <cellStyle name="Note 4 5 8 5 2" xfId="29554"/>
    <cellStyle name="Note 4 5 8 5 3" xfId="44006"/>
    <cellStyle name="Note 4 5 8 6" xfId="15351"/>
    <cellStyle name="Note 4 5 8 6 2" xfId="32786"/>
    <cellStyle name="Note 4 5 8 6 3" xfId="47238"/>
    <cellStyle name="Note 4 5 8 7" xfId="19126"/>
    <cellStyle name="Note 4 5 8 8" xfId="20513"/>
    <cellStyle name="Note 4 5 9" xfId="4777"/>
    <cellStyle name="Note 4 5 9 2" xfId="14211"/>
    <cellStyle name="Note 4 5 9 2 2" xfId="31646"/>
    <cellStyle name="Note 4 5 9 2 3" xfId="46098"/>
    <cellStyle name="Note 4 5 9 3" xfId="16672"/>
    <cellStyle name="Note 4 5 9 3 2" xfId="34107"/>
    <cellStyle name="Note 4 5 9 3 3" xfId="48559"/>
    <cellStyle name="Note 4 5 9 4" xfId="22213"/>
    <cellStyle name="Note 4 5 9 5" xfId="36665"/>
    <cellStyle name="Note 4 6" xfId="2286"/>
    <cellStyle name="Note 4 6 10" xfId="7259"/>
    <cellStyle name="Note 4 6 10 2" xfId="24694"/>
    <cellStyle name="Note 4 6 10 3" xfId="39146"/>
    <cellStyle name="Note 4 6 11" xfId="9700"/>
    <cellStyle name="Note 4 6 11 2" xfId="27135"/>
    <cellStyle name="Note 4 6 11 3" xfId="41587"/>
    <cellStyle name="Note 4 6 12" xfId="12120"/>
    <cellStyle name="Note 4 6 12 2" xfId="29555"/>
    <cellStyle name="Note 4 6 12 3" xfId="44007"/>
    <cellStyle name="Note 4 6 13" xfId="19127"/>
    <cellStyle name="Note 4 6 2" xfId="2287"/>
    <cellStyle name="Note 4 6 2 2" xfId="2288"/>
    <cellStyle name="Note 4 6 2 2 2" xfId="4799"/>
    <cellStyle name="Note 4 6 2 2 2 2" xfId="14228"/>
    <cellStyle name="Note 4 6 2 2 2 2 2" xfId="31663"/>
    <cellStyle name="Note 4 6 2 2 2 2 3" xfId="46115"/>
    <cellStyle name="Note 4 6 2 2 2 3" xfId="16689"/>
    <cellStyle name="Note 4 6 2 2 2 3 2" xfId="34124"/>
    <cellStyle name="Note 4 6 2 2 2 3 3" xfId="48576"/>
    <cellStyle name="Note 4 6 2 2 2 4" xfId="22235"/>
    <cellStyle name="Note 4 6 2 2 2 5" xfId="36687"/>
    <cellStyle name="Note 4 6 2 2 3" xfId="7261"/>
    <cellStyle name="Note 4 6 2 2 3 2" xfId="24696"/>
    <cellStyle name="Note 4 6 2 2 3 3" xfId="39148"/>
    <cellStyle name="Note 4 6 2 2 4" xfId="9702"/>
    <cellStyle name="Note 4 6 2 2 4 2" xfId="27137"/>
    <cellStyle name="Note 4 6 2 2 4 3" xfId="41589"/>
    <cellStyle name="Note 4 6 2 2 5" xfId="12122"/>
    <cellStyle name="Note 4 6 2 2 5 2" xfId="29557"/>
    <cellStyle name="Note 4 6 2 2 5 3" xfId="44009"/>
    <cellStyle name="Note 4 6 2 2 6" xfId="19129"/>
    <cellStyle name="Note 4 6 2 3" xfId="2289"/>
    <cellStyle name="Note 4 6 2 3 2" xfId="4800"/>
    <cellStyle name="Note 4 6 2 3 2 2" xfId="14229"/>
    <cellStyle name="Note 4 6 2 3 2 2 2" xfId="31664"/>
    <cellStyle name="Note 4 6 2 3 2 2 3" xfId="46116"/>
    <cellStyle name="Note 4 6 2 3 2 3" xfId="16690"/>
    <cellStyle name="Note 4 6 2 3 2 3 2" xfId="34125"/>
    <cellStyle name="Note 4 6 2 3 2 3 3" xfId="48577"/>
    <cellStyle name="Note 4 6 2 3 2 4" xfId="22236"/>
    <cellStyle name="Note 4 6 2 3 2 5" xfId="36688"/>
    <cellStyle name="Note 4 6 2 3 3" xfId="7262"/>
    <cellStyle name="Note 4 6 2 3 3 2" xfId="24697"/>
    <cellStyle name="Note 4 6 2 3 3 3" xfId="39149"/>
    <cellStyle name="Note 4 6 2 3 4" xfId="9703"/>
    <cellStyle name="Note 4 6 2 3 4 2" xfId="27138"/>
    <cellStyle name="Note 4 6 2 3 4 3" xfId="41590"/>
    <cellStyle name="Note 4 6 2 3 5" xfId="12123"/>
    <cellStyle name="Note 4 6 2 3 5 2" xfId="29558"/>
    <cellStyle name="Note 4 6 2 3 5 3" xfId="44010"/>
    <cellStyle name="Note 4 6 2 3 6" xfId="19130"/>
    <cellStyle name="Note 4 6 2 4" xfId="2290"/>
    <cellStyle name="Note 4 6 2 4 2" xfId="4801"/>
    <cellStyle name="Note 4 6 2 4 2 2" xfId="22237"/>
    <cellStyle name="Note 4 6 2 4 2 3" xfId="36689"/>
    <cellStyle name="Note 4 6 2 4 3" xfId="7263"/>
    <cellStyle name="Note 4 6 2 4 3 2" xfId="24698"/>
    <cellStyle name="Note 4 6 2 4 3 3" xfId="39150"/>
    <cellStyle name="Note 4 6 2 4 4" xfId="9704"/>
    <cellStyle name="Note 4 6 2 4 4 2" xfId="27139"/>
    <cellStyle name="Note 4 6 2 4 4 3" xfId="41591"/>
    <cellStyle name="Note 4 6 2 4 5" xfId="12124"/>
    <cellStyle name="Note 4 6 2 4 5 2" xfId="29559"/>
    <cellStyle name="Note 4 6 2 4 5 3" xfId="44011"/>
    <cellStyle name="Note 4 6 2 4 6" xfId="15352"/>
    <cellStyle name="Note 4 6 2 4 6 2" xfId="32787"/>
    <cellStyle name="Note 4 6 2 4 6 3" xfId="47239"/>
    <cellStyle name="Note 4 6 2 4 7" xfId="19131"/>
    <cellStyle name="Note 4 6 2 4 8" xfId="20514"/>
    <cellStyle name="Note 4 6 2 5" xfId="4798"/>
    <cellStyle name="Note 4 6 2 5 2" xfId="14227"/>
    <cellStyle name="Note 4 6 2 5 2 2" xfId="31662"/>
    <cellStyle name="Note 4 6 2 5 2 3" xfId="46114"/>
    <cellStyle name="Note 4 6 2 5 3" xfId="16688"/>
    <cellStyle name="Note 4 6 2 5 3 2" xfId="34123"/>
    <cellStyle name="Note 4 6 2 5 3 3" xfId="48575"/>
    <cellStyle name="Note 4 6 2 5 4" xfId="22234"/>
    <cellStyle name="Note 4 6 2 5 5" xfId="36686"/>
    <cellStyle name="Note 4 6 2 6" xfId="7260"/>
    <cellStyle name="Note 4 6 2 6 2" xfId="24695"/>
    <cellStyle name="Note 4 6 2 6 3" xfId="39147"/>
    <cellStyle name="Note 4 6 2 7" xfId="9701"/>
    <cellStyle name="Note 4 6 2 7 2" xfId="27136"/>
    <cellStyle name="Note 4 6 2 7 3" xfId="41588"/>
    <cellStyle name="Note 4 6 2 8" xfId="12121"/>
    <cellStyle name="Note 4 6 2 8 2" xfId="29556"/>
    <cellStyle name="Note 4 6 2 8 3" xfId="44008"/>
    <cellStyle name="Note 4 6 2 9" xfId="19128"/>
    <cellStyle name="Note 4 6 3" xfId="2291"/>
    <cellStyle name="Note 4 6 3 2" xfId="2292"/>
    <cellStyle name="Note 4 6 3 2 2" xfId="4803"/>
    <cellStyle name="Note 4 6 3 2 2 2" xfId="14231"/>
    <cellStyle name="Note 4 6 3 2 2 2 2" xfId="31666"/>
    <cellStyle name="Note 4 6 3 2 2 2 3" xfId="46118"/>
    <cellStyle name="Note 4 6 3 2 2 3" xfId="16692"/>
    <cellStyle name="Note 4 6 3 2 2 3 2" xfId="34127"/>
    <cellStyle name="Note 4 6 3 2 2 3 3" xfId="48579"/>
    <cellStyle name="Note 4 6 3 2 2 4" xfId="22239"/>
    <cellStyle name="Note 4 6 3 2 2 5" xfId="36691"/>
    <cellStyle name="Note 4 6 3 2 3" xfId="7265"/>
    <cellStyle name="Note 4 6 3 2 3 2" xfId="24700"/>
    <cellStyle name="Note 4 6 3 2 3 3" xfId="39152"/>
    <cellStyle name="Note 4 6 3 2 4" xfId="9706"/>
    <cellStyle name="Note 4 6 3 2 4 2" xfId="27141"/>
    <cellStyle name="Note 4 6 3 2 4 3" xfId="41593"/>
    <cellStyle name="Note 4 6 3 2 5" xfId="12126"/>
    <cellStyle name="Note 4 6 3 2 5 2" xfId="29561"/>
    <cellStyle name="Note 4 6 3 2 5 3" xfId="44013"/>
    <cellStyle name="Note 4 6 3 2 6" xfId="19133"/>
    <cellStyle name="Note 4 6 3 3" xfId="2293"/>
    <cellStyle name="Note 4 6 3 3 2" xfId="4804"/>
    <cellStyle name="Note 4 6 3 3 2 2" xfId="14232"/>
    <cellStyle name="Note 4 6 3 3 2 2 2" xfId="31667"/>
    <cellStyle name="Note 4 6 3 3 2 2 3" xfId="46119"/>
    <cellStyle name="Note 4 6 3 3 2 3" xfId="16693"/>
    <cellStyle name="Note 4 6 3 3 2 3 2" xfId="34128"/>
    <cellStyle name="Note 4 6 3 3 2 3 3" xfId="48580"/>
    <cellStyle name="Note 4 6 3 3 2 4" xfId="22240"/>
    <cellStyle name="Note 4 6 3 3 2 5" xfId="36692"/>
    <cellStyle name="Note 4 6 3 3 3" xfId="7266"/>
    <cellStyle name="Note 4 6 3 3 3 2" xfId="24701"/>
    <cellStyle name="Note 4 6 3 3 3 3" xfId="39153"/>
    <cellStyle name="Note 4 6 3 3 4" xfId="9707"/>
    <cellStyle name="Note 4 6 3 3 4 2" xfId="27142"/>
    <cellStyle name="Note 4 6 3 3 4 3" xfId="41594"/>
    <cellStyle name="Note 4 6 3 3 5" xfId="12127"/>
    <cellStyle name="Note 4 6 3 3 5 2" xfId="29562"/>
    <cellStyle name="Note 4 6 3 3 5 3" xfId="44014"/>
    <cellStyle name="Note 4 6 3 3 6" xfId="19134"/>
    <cellStyle name="Note 4 6 3 4" xfId="2294"/>
    <cellStyle name="Note 4 6 3 4 2" xfId="4805"/>
    <cellStyle name="Note 4 6 3 4 2 2" xfId="22241"/>
    <cellStyle name="Note 4 6 3 4 2 3" xfId="36693"/>
    <cellStyle name="Note 4 6 3 4 3" xfId="7267"/>
    <cellStyle name="Note 4 6 3 4 3 2" xfId="24702"/>
    <cellStyle name="Note 4 6 3 4 3 3" xfId="39154"/>
    <cellStyle name="Note 4 6 3 4 4" xfId="9708"/>
    <cellStyle name="Note 4 6 3 4 4 2" xfId="27143"/>
    <cellStyle name="Note 4 6 3 4 4 3" xfId="41595"/>
    <cellStyle name="Note 4 6 3 4 5" xfId="12128"/>
    <cellStyle name="Note 4 6 3 4 5 2" xfId="29563"/>
    <cellStyle name="Note 4 6 3 4 5 3" xfId="44015"/>
    <cellStyle name="Note 4 6 3 4 6" xfId="15353"/>
    <cellStyle name="Note 4 6 3 4 6 2" xfId="32788"/>
    <cellStyle name="Note 4 6 3 4 6 3" xfId="47240"/>
    <cellStyle name="Note 4 6 3 4 7" xfId="19135"/>
    <cellStyle name="Note 4 6 3 4 8" xfId="20515"/>
    <cellStyle name="Note 4 6 3 5" xfId="4802"/>
    <cellStyle name="Note 4 6 3 5 2" xfId="14230"/>
    <cellStyle name="Note 4 6 3 5 2 2" xfId="31665"/>
    <cellStyle name="Note 4 6 3 5 2 3" xfId="46117"/>
    <cellStyle name="Note 4 6 3 5 3" xfId="16691"/>
    <cellStyle name="Note 4 6 3 5 3 2" xfId="34126"/>
    <cellStyle name="Note 4 6 3 5 3 3" xfId="48578"/>
    <cellStyle name="Note 4 6 3 5 4" xfId="22238"/>
    <cellStyle name="Note 4 6 3 5 5" xfId="36690"/>
    <cellStyle name="Note 4 6 3 6" xfId="7264"/>
    <cellStyle name="Note 4 6 3 6 2" xfId="24699"/>
    <cellStyle name="Note 4 6 3 6 3" xfId="39151"/>
    <cellStyle name="Note 4 6 3 7" xfId="9705"/>
    <cellStyle name="Note 4 6 3 7 2" xfId="27140"/>
    <cellStyle name="Note 4 6 3 7 3" xfId="41592"/>
    <cellStyle name="Note 4 6 3 8" xfId="12125"/>
    <cellStyle name="Note 4 6 3 8 2" xfId="29560"/>
    <cellStyle name="Note 4 6 3 8 3" xfId="44012"/>
    <cellStyle name="Note 4 6 3 9" xfId="19132"/>
    <cellStyle name="Note 4 6 4" xfId="2295"/>
    <cellStyle name="Note 4 6 4 2" xfId="2296"/>
    <cellStyle name="Note 4 6 4 2 2" xfId="4807"/>
    <cellStyle name="Note 4 6 4 2 2 2" xfId="14234"/>
    <cellStyle name="Note 4 6 4 2 2 2 2" xfId="31669"/>
    <cellStyle name="Note 4 6 4 2 2 2 3" xfId="46121"/>
    <cellStyle name="Note 4 6 4 2 2 3" xfId="16695"/>
    <cellStyle name="Note 4 6 4 2 2 3 2" xfId="34130"/>
    <cellStyle name="Note 4 6 4 2 2 3 3" xfId="48582"/>
    <cellStyle name="Note 4 6 4 2 2 4" xfId="22243"/>
    <cellStyle name="Note 4 6 4 2 2 5" xfId="36695"/>
    <cellStyle name="Note 4 6 4 2 3" xfId="7269"/>
    <cellStyle name="Note 4 6 4 2 3 2" xfId="24704"/>
    <cellStyle name="Note 4 6 4 2 3 3" xfId="39156"/>
    <cellStyle name="Note 4 6 4 2 4" xfId="9710"/>
    <cellStyle name="Note 4 6 4 2 4 2" xfId="27145"/>
    <cellStyle name="Note 4 6 4 2 4 3" xfId="41597"/>
    <cellStyle name="Note 4 6 4 2 5" xfId="12130"/>
    <cellStyle name="Note 4 6 4 2 5 2" xfId="29565"/>
    <cellStyle name="Note 4 6 4 2 5 3" xfId="44017"/>
    <cellStyle name="Note 4 6 4 2 6" xfId="19137"/>
    <cellStyle name="Note 4 6 4 3" xfId="2297"/>
    <cellStyle name="Note 4 6 4 3 2" xfId="4808"/>
    <cellStyle name="Note 4 6 4 3 2 2" xfId="14235"/>
    <cellStyle name="Note 4 6 4 3 2 2 2" xfId="31670"/>
    <cellStyle name="Note 4 6 4 3 2 2 3" xfId="46122"/>
    <cellStyle name="Note 4 6 4 3 2 3" xfId="16696"/>
    <cellStyle name="Note 4 6 4 3 2 3 2" xfId="34131"/>
    <cellStyle name="Note 4 6 4 3 2 3 3" xfId="48583"/>
    <cellStyle name="Note 4 6 4 3 2 4" xfId="22244"/>
    <cellStyle name="Note 4 6 4 3 2 5" xfId="36696"/>
    <cellStyle name="Note 4 6 4 3 3" xfId="7270"/>
    <cellStyle name="Note 4 6 4 3 3 2" xfId="24705"/>
    <cellStyle name="Note 4 6 4 3 3 3" xfId="39157"/>
    <cellStyle name="Note 4 6 4 3 4" xfId="9711"/>
    <cellStyle name="Note 4 6 4 3 4 2" xfId="27146"/>
    <cellStyle name="Note 4 6 4 3 4 3" xfId="41598"/>
    <cellStyle name="Note 4 6 4 3 5" xfId="12131"/>
    <cellStyle name="Note 4 6 4 3 5 2" xfId="29566"/>
    <cellStyle name="Note 4 6 4 3 5 3" xfId="44018"/>
    <cellStyle name="Note 4 6 4 3 6" xfId="19138"/>
    <cellStyle name="Note 4 6 4 4" xfId="2298"/>
    <cellStyle name="Note 4 6 4 4 2" xfId="4809"/>
    <cellStyle name="Note 4 6 4 4 2 2" xfId="22245"/>
    <cellStyle name="Note 4 6 4 4 2 3" xfId="36697"/>
    <cellStyle name="Note 4 6 4 4 3" xfId="7271"/>
    <cellStyle name="Note 4 6 4 4 3 2" xfId="24706"/>
    <cellStyle name="Note 4 6 4 4 3 3" xfId="39158"/>
    <cellStyle name="Note 4 6 4 4 4" xfId="9712"/>
    <cellStyle name="Note 4 6 4 4 4 2" xfId="27147"/>
    <cellStyle name="Note 4 6 4 4 4 3" xfId="41599"/>
    <cellStyle name="Note 4 6 4 4 5" xfId="12132"/>
    <cellStyle name="Note 4 6 4 4 5 2" xfId="29567"/>
    <cellStyle name="Note 4 6 4 4 5 3" xfId="44019"/>
    <cellStyle name="Note 4 6 4 4 6" xfId="15354"/>
    <cellStyle name="Note 4 6 4 4 6 2" xfId="32789"/>
    <cellStyle name="Note 4 6 4 4 6 3" xfId="47241"/>
    <cellStyle name="Note 4 6 4 4 7" xfId="19139"/>
    <cellStyle name="Note 4 6 4 4 8" xfId="20516"/>
    <cellStyle name="Note 4 6 4 5" xfId="4806"/>
    <cellStyle name="Note 4 6 4 5 2" xfId="14233"/>
    <cellStyle name="Note 4 6 4 5 2 2" xfId="31668"/>
    <cellStyle name="Note 4 6 4 5 2 3" xfId="46120"/>
    <cellStyle name="Note 4 6 4 5 3" xfId="16694"/>
    <cellStyle name="Note 4 6 4 5 3 2" xfId="34129"/>
    <cellStyle name="Note 4 6 4 5 3 3" xfId="48581"/>
    <cellStyle name="Note 4 6 4 5 4" xfId="22242"/>
    <cellStyle name="Note 4 6 4 5 5" xfId="36694"/>
    <cellStyle name="Note 4 6 4 6" xfId="7268"/>
    <cellStyle name="Note 4 6 4 6 2" xfId="24703"/>
    <cellStyle name="Note 4 6 4 6 3" xfId="39155"/>
    <cellStyle name="Note 4 6 4 7" xfId="9709"/>
    <cellStyle name="Note 4 6 4 7 2" xfId="27144"/>
    <cellStyle name="Note 4 6 4 7 3" xfId="41596"/>
    <cellStyle name="Note 4 6 4 8" xfId="12129"/>
    <cellStyle name="Note 4 6 4 8 2" xfId="29564"/>
    <cellStyle name="Note 4 6 4 8 3" xfId="44016"/>
    <cellStyle name="Note 4 6 4 9" xfId="19136"/>
    <cellStyle name="Note 4 6 5" xfId="2299"/>
    <cellStyle name="Note 4 6 5 2" xfId="2300"/>
    <cellStyle name="Note 4 6 5 2 2" xfId="4811"/>
    <cellStyle name="Note 4 6 5 2 2 2" xfId="14237"/>
    <cellStyle name="Note 4 6 5 2 2 2 2" xfId="31672"/>
    <cellStyle name="Note 4 6 5 2 2 2 3" xfId="46124"/>
    <cellStyle name="Note 4 6 5 2 2 3" xfId="16698"/>
    <cellStyle name="Note 4 6 5 2 2 3 2" xfId="34133"/>
    <cellStyle name="Note 4 6 5 2 2 3 3" xfId="48585"/>
    <cellStyle name="Note 4 6 5 2 2 4" xfId="22247"/>
    <cellStyle name="Note 4 6 5 2 2 5" xfId="36699"/>
    <cellStyle name="Note 4 6 5 2 3" xfId="7273"/>
    <cellStyle name="Note 4 6 5 2 3 2" xfId="24708"/>
    <cellStyle name="Note 4 6 5 2 3 3" xfId="39160"/>
    <cellStyle name="Note 4 6 5 2 4" xfId="9714"/>
    <cellStyle name="Note 4 6 5 2 4 2" xfId="27149"/>
    <cellStyle name="Note 4 6 5 2 4 3" xfId="41601"/>
    <cellStyle name="Note 4 6 5 2 5" xfId="12134"/>
    <cellStyle name="Note 4 6 5 2 5 2" xfId="29569"/>
    <cellStyle name="Note 4 6 5 2 5 3" xfId="44021"/>
    <cellStyle name="Note 4 6 5 2 6" xfId="19141"/>
    <cellStyle name="Note 4 6 5 3" xfId="2301"/>
    <cellStyle name="Note 4 6 5 3 2" xfId="4812"/>
    <cellStyle name="Note 4 6 5 3 2 2" xfId="14238"/>
    <cellStyle name="Note 4 6 5 3 2 2 2" xfId="31673"/>
    <cellStyle name="Note 4 6 5 3 2 2 3" xfId="46125"/>
    <cellStyle name="Note 4 6 5 3 2 3" xfId="16699"/>
    <cellStyle name="Note 4 6 5 3 2 3 2" xfId="34134"/>
    <cellStyle name="Note 4 6 5 3 2 3 3" xfId="48586"/>
    <cellStyle name="Note 4 6 5 3 2 4" xfId="22248"/>
    <cellStyle name="Note 4 6 5 3 2 5" xfId="36700"/>
    <cellStyle name="Note 4 6 5 3 3" xfId="7274"/>
    <cellStyle name="Note 4 6 5 3 3 2" xfId="24709"/>
    <cellStyle name="Note 4 6 5 3 3 3" xfId="39161"/>
    <cellStyle name="Note 4 6 5 3 4" xfId="9715"/>
    <cellStyle name="Note 4 6 5 3 4 2" xfId="27150"/>
    <cellStyle name="Note 4 6 5 3 4 3" xfId="41602"/>
    <cellStyle name="Note 4 6 5 3 5" xfId="12135"/>
    <cellStyle name="Note 4 6 5 3 5 2" xfId="29570"/>
    <cellStyle name="Note 4 6 5 3 5 3" xfId="44022"/>
    <cellStyle name="Note 4 6 5 3 6" xfId="19142"/>
    <cellStyle name="Note 4 6 5 4" xfId="2302"/>
    <cellStyle name="Note 4 6 5 4 2" xfId="4813"/>
    <cellStyle name="Note 4 6 5 4 2 2" xfId="22249"/>
    <cellStyle name="Note 4 6 5 4 2 3" xfId="36701"/>
    <cellStyle name="Note 4 6 5 4 3" xfId="7275"/>
    <cellStyle name="Note 4 6 5 4 3 2" xfId="24710"/>
    <cellStyle name="Note 4 6 5 4 3 3" xfId="39162"/>
    <cellStyle name="Note 4 6 5 4 4" xfId="9716"/>
    <cellStyle name="Note 4 6 5 4 4 2" xfId="27151"/>
    <cellStyle name="Note 4 6 5 4 4 3" xfId="41603"/>
    <cellStyle name="Note 4 6 5 4 5" xfId="12136"/>
    <cellStyle name="Note 4 6 5 4 5 2" xfId="29571"/>
    <cellStyle name="Note 4 6 5 4 5 3" xfId="44023"/>
    <cellStyle name="Note 4 6 5 4 6" xfId="15355"/>
    <cellStyle name="Note 4 6 5 4 6 2" xfId="32790"/>
    <cellStyle name="Note 4 6 5 4 6 3" xfId="47242"/>
    <cellStyle name="Note 4 6 5 4 7" xfId="19143"/>
    <cellStyle name="Note 4 6 5 4 8" xfId="20517"/>
    <cellStyle name="Note 4 6 5 5" xfId="4810"/>
    <cellStyle name="Note 4 6 5 5 2" xfId="14236"/>
    <cellStyle name="Note 4 6 5 5 2 2" xfId="31671"/>
    <cellStyle name="Note 4 6 5 5 2 3" xfId="46123"/>
    <cellStyle name="Note 4 6 5 5 3" xfId="16697"/>
    <cellStyle name="Note 4 6 5 5 3 2" xfId="34132"/>
    <cellStyle name="Note 4 6 5 5 3 3" xfId="48584"/>
    <cellStyle name="Note 4 6 5 5 4" xfId="22246"/>
    <cellStyle name="Note 4 6 5 5 5" xfId="36698"/>
    <cellStyle name="Note 4 6 5 6" xfId="7272"/>
    <cellStyle name="Note 4 6 5 6 2" xfId="24707"/>
    <cellStyle name="Note 4 6 5 6 3" xfId="39159"/>
    <cellStyle name="Note 4 6 5 7" xfId="9713"/>
    <cellStyle name="Note 4 6 5 7 2" xfId="27148"/>
    <cellStyle name="Note 4 6 5 7 3" xfId="41600"/>
    <cellStyle name="Note 4 6 5 8" xfId="12133"/>
    <cellStyle name="Note 4 6 5 8 2" xfId="29568"/>
    <cellStyle name="Note 4 6 5 8 3" xfId="44020"/>
    <cellStyle name="Note 4 6 5 9" xfId="19140"/>
    <cellStyle name="Note 4 6 6" xfId="2303"/>
    <cellStyle name="Note 4 6 6 2" xfId="4814"/>
    <cellStyle name="Note 4 6 6 2 2" xfId="14239"/>
    <cellStyle name="Note 4 6 6 2 2 2" xfId="31674"/>
    <cellStyle name="Note 4 6 6 2 2 3" xfId="46126"/>
    <cellStyle name="Note 4 6 6 2 3" xfId="16700"/>
    <cellStyle name="Note 4 6 6 2 3 2" xfId="34135"/>
    <cellStyle name="Note 4 6 6 2 3 3" xfId="48587"/>
    <cellStyle name="Note 4 6 6 2 4" xfId="22250"/>
    <cellStyle name="Note 4 6 6 2 5" xfId="36702"/>
    <cellStyle name="Note 4 6 6 3" xfId="7276"/>
    <cellStyle name="Note 4 6 6 3 2" xfId="24711"/>
    <cellStyle name="Note 4 6 6 3 3" xfId="39163"/>
    <cellStyle name="Note 4 6 6 4" xfId="9717"/>
    <cellStyle name="Note 4 6 6 4 2" xfId="27152"/>
    <cellStyle name="Note 4 6 6 4 3" xfId="41604"/>
    <cellStyle name="Note 4 6 6 5" xfId="12137"/>
    <cellStyle name="Note 4 6 6 5 2" xfId="29572"/>
    <cellStyle name="Note 4 6 6 5 3" xfId="44024"/>
    <cellStyle name="Note 4 6 6 6" xfId="19144"/>
    <cellStyle name="Note 4 6 7" xfId="2304"/>
    <cellStyle name="Note 4 6 7 2" xfId="4815"/>
    <cellStyle name="Note 4 6 7 2 2" xfId="14240"/>
    <cellStyle name="Note 4 6 7 2 2 2" xfId="31675"/>
    <cellStyle name="Note 4 6 7 2 2 3" xfId="46127"/>
    <cellStyle name="Note 4 6 7 2 3" xfId="16701"/>
    <cellStyle name="Note 4 6 7 2 3 2" xfId="34136"/>
    <cellStyle name="Note 4 6 7 2 3 3" xfId="48588"/>
    <cellStyle name="Note 4 6 7 2 4" xfId="22251"/>
    <cellStyle name="Note 4 6 7 2 5" xfId="36703"/>
    <cellStyle name="Note 4 6 7 3" xfId="7277"/>
    <cellStyle name="Note 4 6 7 3 2" xfId="24712"/>
    <cellStyle name="Note 4 6 7 3 3" xfId="39164"/>
    <cellStyle name="Note 4 6 7 4" xfId="9718"/>
    <cellStyle name="Note 4 6 7 4 2" xfId="27153"/>
    <cellStyle name="Note 4 6 7 4 3" xfId="41605"/>
    <cellStyle name="Note 4 6 7 5" xfId="12138"/>
    <cellStyle name="Note 4 6 7 5 2" xfId="29573"/>
    <cellStyle name="Note 4 6 7 5 3" xfId="44025"/>
    <cellStyle name="Note 4 6 7 6" xfId="19145"/>
    <cellStyle name="Note 4 6 8" xfId="2305"/>
    <cellStyle name="Note 4 6 8 2" xfId="4816"/>
    <cellStyle name="Note 4 6 8 2 2" xfId="22252"/>
    <cellStyle name="Note 4 6 8 2 3" xfId="36704"/>
    <cellStyle name="Note 4 6 8 3" xfId="7278"/>
    <cellStyle name="Note 4 6 8 3 2" xfId="24713"/>
    <cellStyle name="Note 4 6 8 3 3" xfId="39165"/>
    <cellStyle name="Note 4 6 8 4" xfId="9719"/>
    <cellStyle name="Note 4 6 8 4 2" xfId="27154"/>
    <cellStyle name="Note 4 6 8 4 3" xfId="41606"/>
    <cellStyle name="Note 4 6 8 5" xfId="12139"/>
    <cellStyle name="Note 4 6 8 5 2" xfId="29574"/>
    <cellStyle name="Note 4 6 8 5 3" xfId="44026"/>
    <cellStyle name="Note 4 6 8 6" xfId="15356"/>
    <cellStyle name="Note 4 6 8 6 2" xfId="32791"/>
    <cellStyle name="Note 4 6 8 6 3" xfId="47243"/>
    <cellStyle name="Note 4 6 8 7" xfId="19146"/>
    <cellStyle name="Note 4 6 8 8" xfId="20518"/>
    <cellStyle name="Note 4 6 9" xfId="4797"/>
    <cellStyle name="Note 4 6 9 2" xfId="14226"/>
    <cellStyle name="Note 4 6 9 2 2" xfId="31661"/>
    <cellStyle name="Note 4 6 9 2 3" xfId="46113"/>
    <cellStyle name="Note 4 6 9 3" xfId="16687"/>
    <cellStyle name="Note 4 6 9 3 2" xfId="34122"/>
    <cellStyle name="Note 4 6 9 3 3" xfId="48574"/>
    <cellStyle name="Note 4 6 9 4" xfId="22233"/>
    <cellStyle name="Note 4 6 9 5" xfId="36685"/>
    <cellStyle name="Note 4 7" xfId="2306"/>
    <cellStyle name="Note 4 7 10" xfId="7279"/>
    <cellStyle name="Note 4 7 10 2" xfId="24714"/>
    <cellStyle name="Note 4 7 10 3" xfId="39166"/>
    <cellStyle name="Note 4 7 11" xfId="9720"/>
    <cellStyle name="Note 4 7 11 2" xfId="27155"/>
    <cellStyle name="Note 4 7 11 3" xfId="41607"/>
    <cellStyle name="Note 4 7 12" xfId="12140"/>
    <cellStyle name="Note 4 7 12 2" xfId="29575"/>
    <cellStyle name="Note 4 7 12 3" xfId="44027"/>
    <cellStyle name="Note 4 7 13" xfId="19147"/>
    <cellStyle name="Note 4 7 2" xfId="2307"/>
    <cellStyle name="Note 4 7 2 2" xfId="2308"/>
    <cellStyle name="Note 4 7 2 2 2" xfId="4819"/>
    <cellStyle name="Note 4 7 2 2 2 2" xfId="14243"/>
    <cellStyle name="Note 4 7 2 2 2 2 2" xfId="31678"/>
    <cellStyle name="Note 4 7 2 2 2 2 3" xfId="46130"/>
    <cellStyle name="Note 4 7 2 2 2 3" xfId="16704"/>
    <cellStyle name="Note 4 7 2 2 2 3 2" xfId="34139"/>
    <cellStyle name="Note 4 7 2 2 2 3 3" xfId="48591"/>
    <cellStyle name="Note 4 7 2 2 2 4" xfId="22255"/>
    <cellStyle name="Note 4 7 2 2 2 5" xfId="36707"/>
    <cellStyle name="Note 4 7 2 2 3" xfId="7281"/>
    <cellStyle name="Note 4 7 2 2 3 2" xfId="24716"/>
    <cellStyle name="Note 4 7 2 2 3 3" xfId="39168"/>
    <cellStyle name="Note 4 7 2 2 4" xfId="9722"/>
    <cellStyle name="Note 4 7 2 2 4 2" xfId="27157"/>
    <cellStyle name="Note 4 7 2 2 4 3" xfId="41609"/>
    <cellStyle name="Note 4 7 2 2 5" xfId="12142"/>
    <cellStyle name="Note 4 7 2 2 5 2" xfId="29577"/>
    <cellStyle name="Note 4 7 2 2 5 3" xfId="44029"/>
    <cellStyle name="Note 4 7 2 2 6" xfId="19149"/>
    <cellStyle name="Note 4 7 2 3" xfId="2309"/>
    <cellStyle name="Note 4 7 2 3 2" xfId="4820"/>
    <cellStyle name="Note 4 7 2 3 2 2" xfId="14244"/>
    <cellStyle name="Note 4 7 2 3 2 2 2" xfId="31679"/>
    <cellStyle name="Note 4 7 2 3 2 2 3" xfId="46131"/>
    <cellStyle name="Note 4 7 2 3 2 3" xfId="16705"/>
    <cellStyle name="Note 4 7 2 3 2 3 2" xfId="34140"/>
    <cellStyle name="Note 4 7 2 3 2 3 3" xfId="48592"/>
    <cellStyle name="Note 4 7 2 3 2 4" xfId="22256"/>
    <cellStyle name="Note 4 7 2 3 2 5" xfId="36708"/>
    <cellStyle name="Note 4 7 2 3 3" xfId="7282"/>
    <cellStyle name="Note 4 7 2 3 3 2" xfId="24717"/>
    <cellStyle name="Note 4 7 2 3 3 3" xfId="39169"/>
    <cellStyle name="Note 4 7 2 3 4" xfId="9723"/>
    <cellStyle name="Note 4 7 2 3 4 2" xfId="27158"/>
    <cellStyle name="Note 4 7 2 3 4 3" xfId="41610"/>
    <cellStyle name="Note 4 7 2 3 5" xfId="12143"/>
    <cellStyle name="Note 4 7 2 3 5 2" xfId="29578"/>
    <cellStyle name="Note 4 7 2 3 5 3" xfId="44030"/>
    <cellStyle name="Note 4 7 2 3 6" xfId="19150"/>
    <cellStyle name="Note 4 7 2 4" xfId="2310"/>
    <cellStyle name="Note 4 7 2 4 2" xfId="4821"/>
    <cellStyle name="Note 4 7 2 4 2 2" xfId="22257"/>
    <cellStyle name="Note 4 7 2 4 2 3" xfId="36709"/>
    <cellStyle name="Note 4 7 2 4 3" xfId="7283"/>
    <cellStyle name="Note 4 7 2 4 3 2" xfId="24718"/>
    <cellStyle name="Note 4 7 2 4 3 3" xfId="39170"/>
    <cellStyle name="Note 4 7 2 4 4" xfId="9724"/>
    <cellStyle name="Note 4 7 2 4 4 2" xfId="27159"/>
    <cellStyle name="Note 4 7 2 4 4 3" xfId="41611"/>
    <cellStyle name="Note 4 7 2 4 5" xfId="12144"/>
    <cellStyle name="Note 4 7 2 4 5 2" xfId="29579"/>
    <cellStyle name="Note 4 7 2 4 5 3" xfId="44031"/>
    <cellStyle name="Note 4 7 2 4 6" xfId="15357"/>
    <cellStyle name="Note 4 7 2 4 6 2" xfId="32792"/>
    <cellStyle name="Note 4 7 2 4 6 3" xfId="47244"/>
    <cellStyle name="Note 4 7 2 4 7" xfId="19151"/>
    <cellStyle name="Note 4 7 2 4 8" xfId="20519"/>
    <cellStyle name="Note 4 7 2 5" xfId="4818"/>
    <cellStyle name="Note 4 7 2 5 2" xfId="14242"/>
    <cellStyle name="Note 4 7 2 5 2 2" xfId="31677"/>
    <cellStyle name="Note 4 7 2 5 2 3" xfId="46129"/>
    <cellStyle name="Note 4 7 2 5 3" xfId="16703"/>
    <cellStyle name="Note 4 7 2 5 3 2" xfId="34138"/>
    <cellStyle name="Note 4 7 2 5 3 3" xfId="48590"/>
    <cellStyle name="Note 4 7 2 5 4" xfId="22254"/>
    <cellStyle name="Note 4 7 2 5 5" xfId="36706"/>
    <cellStyle name="Note 4 7 2 6" xfId="7280"/>
    <cellStyle name="Note 4 7 2 6 2" xfId="24715"/>
    <cellStyle name="Note 4 7 2 6 3" xfId="39167"/>
    <cellStyle name="Note 4 7 2 7" xfId="9721"/>
    <cellStyle name="Note 4 7 2 7 2" xfId="27156"/>
    <cellStyle name="Note 4 7 2 7 3" xfId="41608"/>
    <cellStyle name="Note 4 7 2 8" xfId="12141"/>
    <cellStyle name="Note 4 7 2 8 2" xfId="29576"/>
    <cellStyle name="Note 4 7 2 8 3" xfId="44028"/>
    <cellStyle name="Note 4 7 2 9" xfId="19148"/>
    <cellStyle name="Note 4 7 3" xfId="2311"/>
    <cellStyle name="Note 4 7 3 2" xfId="2312"/>
    <cellStyle name="Note 4 7 3 2 2" xfId="4823"/>
    <cellStyle name="Note 4 7 3 2 2 2" xfId="14246"/>
    <cellStyle name="Note 4 7 3 2 2 2 2" xfId="31681"/>
    <cellStyle name="Note 4 7 3 2 2 2 3" xfId="46133"/>
    <cellStyle name="Note 4 7 3 2 2 3" xfId="16707"/>
    <cellStyle name="Note 4 7 3 2 2 3 2" xfId="34142"/>
    <cellStyle name="Note 4 7 3 2 2 3 3" xfId="48594"/>
    <cellStyle name="Note 4 7 3 2 2 4" xfId="22259"/>
    <cellStyle name="Note 4 7 3 2 2 5" xfId="36711"/>
    <cellStyle name="Note 4 7 3 2 3" xfId="7285"/>
    <cellStyle name="Note 4 7 3 2 3 2" xfId="24720"/>
    <cellStyle name="Note 4 7 3 2 3 3" xfId="39172"/>
    <cellStyle name="Note 4 7 3 2 4" xfId="9726"/>
    <cellStyle name="Note 4 7 3 2 4 2" xfId="27161"/>
    <cellStyle name="Note 4 7 3 2 4 3" xfId="41613"/>
    <cellStyle name="Note 4 7 3 2 5" xfId="12146"/>
    <cellStyle name="Note 4 7 3 2 5 2" xfId="29581"/>
    <cellStyle name="Note 4 7 3 2 5 3" xfId="44033"/>
    <cellStyle name="Note 4 7 3 2 6" xfId="19153"/>
    <cellStyle name="Note 4 7 3 3" xfId="2313"/>
    <cellStyle name="Note 4 7 3 3 2" xfId="4824"/>
    <cellStyle name="Note 4 7 3 3 2 2" xfId="14247"/>
    <cellStyle name="Note 4 7 3 3 2 2 2" xfId="31682"/>
    <cellStyle name="Note 4 7 3 3 2 2 3" xfId="46134"/>
    <cellStyle name="Note 4 7 3 3 2 3" xfId="16708"/>
    <cellStyle name="Note 4 7 3 3 2 3 2" xfId="34143"/>
    <cellStyle name="Note 4 7 3 3 2 3 3" xfId="48595"/>
    <cellStyle name="Note 4 7 3 3 2 4" xfId="22260"/>
    <cellStyle name="Note 4 7 3 3 2 5" xfId="36712"/>
    <cellStyle name="Note 4 7 3 3 3" xfId="7286"/>
    <cellStyle name="Note 4 7 3 3 3 2" xfId="24721"/>
    <cellStyle name="Note 4 7 3 3 3 3" xfId="39173"/>
    <cellStyle name="Note 4 7 3 3 4" xfId="9727"/>
    <cellStyle name="Note 4 7 3 3 4 2" xfId="27162"/>
    <cellStyle name="Note 4 7 3 3 4 3" xfId="41614"/>
    <cellStyle name="Note 4 7 3 3 5" xfId="12147"/>
    <cellStyle name="Note 4 7 3 3 5 2" xfId="29582"/>
    <cellStyle name="Note 4 7 3 3 5 3" xfId="44034"/>
    <cellStyle name="Note 4 7 3 3 6" xfId="19154"/>
    <cellStyle name="Note 4 7 3 4" xfId="2314"/>
    <cellStyle name="Note 4 7 3 4 2" xfId="4825"/>
    <cellStyle name="Note 4 7 3 4 2 2" xfId="22261"/>
    <cellStyle name="Note 4 7 3 4 2 3" xfId="36713"/>
    <cellStyle name="Note 4 7 3 4 3" xfId="7287"/>
    <cellStyle name="Note 4 7 3 4 3 2" xfId="24722"/>
    <cellStyle name="Note 4 7 3 4 3 3" xfId="39174"/>
    <cellStyle name="Note 4 7 3 4 4" xfId="9728"/>
    <cellStyle name="Note 4 7 3 4 4 2" xfId="27163"/>
    <cellStyle name="Note 4 7 3 4 4 3" xfId="41615"/>
    <cellStyle name="Note 4 7 3 4 5" xfId="12148"/>
    <cellStyle name="Note 4 7 3 4 5 2" xfId="29583"/>
    <cellStyle name="Note 4 7 3 4 5 3" xfId="44035"/>
    <cellStyle name="Note 4 7 3 4 6" xfId="15358"/>
    <cellStyle name="Note 4 7 3 4 6 2" xfId="32793"/>
    <cellStyle name="Note 4 7 3 4 6 3" xfId="47245"/>
    <cellStyle name="Note 4 7 3 4 7" xfId="19155"/>
    <cellStyle name="Note 4 7 3 4 8" xfId="20520"/>
    <cellStyle name="Note 4 7 3 5" xfId="4822"/>
    <cellStyle name="Note 4 7 3 5 2" xfId="14245"/>
    <cellStyle name="Note 4 7 3 5 2 2" xfId="31680"/>
    <cellStyle name="Note 4 7 3 5 2 3" xfId="46132"/>
    <cellStyle name="Note 4 7 3 5 3" xfId="16706"/>
    <cellStyle name="Note 4 7 3 5 3 2" xfId="34141"/>
    <cellStyle name="Note 4 7 3 5 3 3" xfId="48593"/>
    <cellStyle name="Note 4 7 3 5 4" xfId="22258"/>
    <cellStyle name="Note 4 7 3 5 5" xfId="36710"/>
    <cellStyle name="Note 4 7 3 6" xfId="7284"/>
    <cellStyle name="Note 4 7 3 6 2" xfId="24719"/>
    <cellStyle name="Note 4 7 3 6 3" xfId="39171"/>
    <cellStyle name="Note 4 7 3 7" xfId="9725"/>
    <cellStyle name="Note 4 7 3 7 2" xfId="27160"/>
    <cellStyle name="Note 4 7 3 7 3" xfId="41612"/>
    <cellStyle name="Note 4 7 3 8" xfId="12145"/>
    <cellStyle name="Note 4 7 3 8 2" xfId="29580"/>
    <cellStyle name="Note 4 7 3 8 3" xfId="44032"/>
    <cellStyle name="Note 4 7 3 9" xfId="19152"/>
    <cellStyle name="Note 4 7 4" xfId="2315"/>
    <cellStyle name="Note 4 7 4 2" xfId="2316"/>
    <cellStyle name="Note 4 7 4 2 2" xfId="4827"/>
    <cellStyle name="Note 4 7 4 2 2 2" xfId="14249"/>
    <cellStyle name="Note 4 7 4 2 2 2 2" xfId="31684"/>
    <cellStyle name="Note 4 7 4 2 2 2 3" xfId="46136"/>
    <cellStyle name="Note 4 7 4 2 2 3" xfId="16710"/>
    <cellStyle name="Note 4 7 4 2 2 3 2" xfId="34145"/>
    <cellStyle name="Note 4 7 4 2 2 3 3" xfId="48597"/>
    <cellStyle name="Note 4 7 4 2 2 4" xfId="22263"/>
    <cellStyle name="Note 4 7 4 2 2 5" xfId="36715"/>
    <cellStyle name="Note 4 7 4 2 3" xfId="7289"/>
    <cellStyle name="Note 4 7 4 2 3 2" xfId="24724"/>
    <cellStyle name="Note 4 7 4 2 3 3" xfId="39176"/>
    <cellStyle name="Note 4 7 4 2 4" xfId="9730"/>
    <cellStyle name="Note 4 7 4 2 4 2" xfId="27165"/>
    <cellStyle name="Note 4 7 4 2 4 3" xfId="41617"/>
    <cellStyle name="Note 4 7 4 2 5" xfId="12150"/>
    <cellStyle name="Note 4 7 4 2 5 2" xfId="29585"/>
    <cellStyle name="Note 4 7 4 2 5 3" xfId="44037"/>
    <cellStyle name="Note 4 7 4 2 6" xfId="19157"/>
    <cellStyle name="Note 4 7 4 3" xfId="2317"/>
    <cellStyle name="Note 4 7 4 3 2" xfId="4828"/>
    <cellStyle name="Note 4 7 4 3 2 2" xfId="14250"/>
    <cellStyle name="Note 4 7 4 3 2 2 2" xfId="31685"/>
    <cellStyle name="Note 4 7 4 3 2 2 3" xfId="46137"/>
    <cellStyle name="Note 4 7 4 3 2 3" xfId="16711"/>
    <cellStyle name="Note 4 7 4 3 2 3 2" xfId="34146"/>
    <cellStyle name="Note 4 7 4 3 2 3 3" xfId="48598"/>
    <cellStyle name="Note 4 7 4 3 2 4" xfId="22264"/>
    <cellStyle name="Note 4 7 4 3 2 5" xfId="36716"/>
    <cellStyle name="Note 4 7 4 3 3" xfId="7290"/>
    <cellStyle name="Note 4 7 4 3 3 2" xfId="24725"/>
    <cellStyle name="Note 4 7 4 3 3 3" xfId="39177"/>
    <cellStyle name="Note 4 7 4 3 4" xfId="9731"/>
    <cellStyle name="Note 4 7 4 3 4 2" xfId="27166"/>
    <cellStyle name="Note 4 7 4 3 4 3" xfId="41618"/>
    <cellStyle name="Note 4 7 4 3 5" xfId="12151"/>
    <cellStyle name="Note 4 7 4 3 5 2" xfId="29586"/>
    <cellStyle name="Note 4 7 4 3 5 3" xfId="44038"/>
    <cellStyle name="Note 4 7 4 3 6" xfId="19158"/>
    <cellStyle name="Note 4 7 4 4" xfId="2318"/>
    <cellStyle name="Note 4 7 4 4 2" xfId="4829"/>
    <cellStyle name="Note 4 7 4 4 2 2" xfId="22265"/>
    <cellStyle name="Note 4 7 4 4 2 3" xfId="36717"/>
    <cellStyle name="Note 4 7 4 4 3" xfId="7291"/>
    <cellStyle name="Note 4 7 4 4 3 2" xfId="24726"/>
    <cellStyle name="Note 4 7 4 4 3 3" xfId="39178"/>
    <cellStyle name="Note 4 7 4 4 4" xfId="9732"/>
    <cellStyle name="Note 4 7 4 4 4 2" xfId="27167"/>
    <cellStyle name="Note 4 7 4 4 4 3" xfId="41619"/>
    <cellStyle name="Note 4 7 4 4 5" xfId="12152"/>
    <cellStyle name="Note 4 7 4 4 5 2" xfId="29587"/>
    <cellStyle name="Note 4 7 4 4 5 3" xfId="44039"/>
    <cellStyle name="Note 4 7 4 4 6" xfId="15359"/>
    <cellStyle name="Note 4 7 4 4 6 2" xfId="32794"/>
    <cellStyle name="Note 4 7 4 4 6 3" xfId="47246"/>
    <cellStyle name="Note 4 7 4 4 7" xfId="19159"/>
    <cellStyle name="Note 4 7 4 4 8" xfId="20521"/>
    <cellStyle name="Note 4 7 4 5" xfId="4826"/>
    <cellStyle name="Note 4 7 4 5 2" xfId="14248"/>
    <cellStyle name="Note 4 7 4 5 2 2" xfId="31683"/>
    <cellStyle name="Note 4 7 4 5 2 3" xfId="46135"/>
    <cellStyle name="Note 4 7 4 5 3" xfId="16709"/>
    <cellStyle name="Note 4 7 4 5 3 2" xfId="34144"/>
    <cellStyle name="Note 4 7 4 5 3 3" xfId="48596"/>
    <cellStyle name="Note 4 7 4 5 4" xfId="22262"/>
    <cellStyle name="Note 4 7 4 5 5" xfId="36714"/>
    <cellStyle name="Note 4 7 4 6" xfId="7288"/>
    <cellStyle name="Note 4 7 4 6 2" xfId="24723"/>
    <cellStyle name="Note 4 7 4 6 3" xfId="39175"/>
    <cellStyle name="Note 4 7 4 7" xfId="9729"/>
    <cellStyle name="Note 4 7 4 7 2" xfId="27164"/>
    <cellStyle name="Note 4 7 4 7 3" xfId="41616"/>
    <cellStyle name="Note 4 7 4 8" xfId="12149"/>
    <cellStyle name="Note 4 7 4 8 2" xfId="29584"/>
    <cellStyle name="Note 4 7 4 8 3" xfId="44036"/>
    <cellStyle name="Note 4 7 4 9" xfId="19156"/>
    <cellStyle name="Note 4 7 5" xfId="2319"/>
    <cellStyle name="Note 4 7 5 2" xfId="2320"/>
    <cellStyle name="Note 4 7 5 2 2" xfId="4831"/>
    <cellStyle name="Note 4 7 5 2 2 2" xfId="14252"/>
    <cellStyle name="Note 4 7 5 2 2 2 2" xfId="31687"/>
    <cellStyle name="Note 4 7 5 2 2 2 3" xfId="46139"/>
    <cellStyle name="Note 4 7 5 2 2 3" xfId="16713"/>
    <cellStyle name="Note 4 7 5 2 2 3 2" xfId="34148"/>
    <cellStyle name="Note 4 7 5 2 2 3 3" xfId="48600"/>
    <cellStyle name="Note 4 7 5 2 2 4" xfId="22267"/>
    <cellStyle name="Note 4 7 5 2 2 5" xfId="36719"/>
    <cellStyle name="Note 4 7 5 2 3" xfId="7293"/>
    <cellStyle name="Note 4 7 5 2 3 2" xfId="24728"/>
    <cellStyle name="Note 4 7 5 2 3 3" xfId="39180"/>
    <cellStyle name="Note 4 7 5 2 4" xfId="9734"/>
    <cellStyle name="Note 4 7 5 2 4 2" xfId="27169"/>
    <cellStyle name="Note 4 7 5 2 4 3" xfId="41621"/>
    <cellStyle name="Note 4 7 5 2 5" xfId="12154"/>
    <cellStyle name="Note 4 7 5 2 5 2" xfId="29589"/>
    <cellStyle name="Note 4 7 5 2 5 3" xfId="44041"/>
    <cellStyle name="Note 4 7 5 2 6" xfId="19161"/>
    <cellStyle name="Note 4 7 5 3" xfId="2321"/>
    <cellStyle name="Note 4 7 5 3 2" xfId="4832"/>
    <cellStyle name="Note 4 7 5 3 2 2" xfId="14253"/>
    <cellStyle name="Note 4 7 5 3 2 2 2" xfId="31688"/>
    <cellStyle name="Note 4 7 5 3 2 2 3" xfId="46140"/>
    <cellStyle name="Note 4 7 5 3 2 3" xfId="16714"/>
    <cellStyle name="Note 4 7 5 3 2 3 2" xfId="34149"/>
    <cellStyle name="Note 4 7 5 3 2 3 3" xfId="48601"/>
    <cellStyle name="Note 4 7 5 3 2 4" xfId="22268"/>
    <cellStyle name="Note 4 7 5 3 2 5" xfId="36720"/>
    <cellStyle name="Note 4 7 5 3 3" xfId="7294"/>
    <cellStyle name="Note 4 7 5 3 3 2" xfId="24729"/>
    <cellStyle name="Note 4 7 5 3 3 3" xfId="39181"/>
    <cellStyle name="Note 4 7 5 3 4" xfId="9735"/>
    <cellStyle name="Note 4 7 5 3 4 2" xfId="27170"/>
    <cellStyle name="Note 4 7 5 3 4 3" xfId="41622"/>
    <cellStyle name="Note 4 7 5 3 5" xfId="12155"/>
    <cellStyle name="Note 4 7 5 3 5 2" xfId="29590"/>
    <cellStyle name="Note 4 7 5 3 5 3" xfId="44042"/>
    <cellStyle name="Note 4 7 5 3 6" xfId="19162"/>
    <cellStyle name="Note 4 7 5 4" xfId="2322"/>
    <cellStyle name="Note 4 7 5 4 2" xfId="4833"/>
    <cellStyle name="Note 4 7 5 4 2 2" xfId="22269"/>
    <cellStyle name="Note 4 7 5 4 2 3" xfId="36721"/>
    <cellStyle name="Note 4 7 5 4 3" xfId="7295"/>
    <cellStyle name="Note 4 7 5 4 3 2" xfId="24730"/>
    <cellStyle name="Note 4 7 5 4 3 3" xfId="39182"/>
    <cellStyle name="Note 4 7 5 4 4" xfId="9736"/>
    <cellStyle name="Note 4 7 5 4 4 2" xfId="27171"/>
    <cellStyle name="Note 4 7 5 4 4 3" xfId="41623"/>
    <cellStyle name="Note 4 7 5 4 5" xfId="12156"/>
    <cellStyle name="Note 4 7 5 4 5 2" xfId="29591"/>
    <cellStyle name="Note 4 7 5 4 5 3" xfId="44043"/>
    <cellStyle name="Note 4 7 5 4 6" xfId="15360"/>
    <cellStyle name="Note 4 7 5 4 6 2" xfId="32795"/>
    <cellStyle name="Note 4 7 5 4 6 3" xfId="47247"/>
    <cellStyle name="Note 4 7 5 4 7" xfId="19163"/>
    <cellStyle name="Note 4 7 5 4 8" xfId="20522"/>
    <cellStyle name="Note 4 7 5 5" xfId="4830"/>
    <cellStyle name="Note 4 7 5 5 2" xfId="14251"/>
    <cellStyle name="Note 4 7 5 5 2 2" xfId="31686"/>
    <cellStyle name="Note 4 7 5 5 2 3" xfId="46138"/>
    <cellStyle name="Note 4 7 5 5 3" xfId="16712"/>
    <cellStyle name="Note 4 7 5 5 3 2" xfId="34147"/>
    <cellStyle name="Note 4 7 5 5 3 3" xfId="48599"/>
    <cellStyle name="Note 4 7 5 5 4" xfId="22266"/>
    <cellStyle name="Note 4 7 5 5 5" xfId="36718"/>
    <cellStyle name="Note 4 7 5 6" xfId="7292"/>
    <cellStyle name="Note 4 7 5 6 2" xfId="24727"/>
    <cellStyle name="Note 4 7 5 6 3" xfId="39179"/>
    <cellStyle name="Note 4 7 5 7" xfId="9733"/>
    <cellStyle name="Note 4 7 5 7 2" xfId="27168"/>
    <cellStyle name="Note 4 7 5 7 3" xfId="41620"/>
    <cellStyle name="Note 4 7 5 8" xfId="12153"/>
    <cellStyle name="Note 4 7 5 8 2" xfId="29588"/>
    <cellStyle name="Note 4 7 5 8 3" xfId="44040"/>
    <cellStyle name="Note 4 7 5 9" xfId="19160"/>
    <cellStyle name="Note 4 7 6" xfId="2323"/>
    <cellStyle name="Note 4 7 6 2" xfId="4834"/>
    <cellStyle name="Note 4 7 6 2 2" xfId="14254"/>
    <cellStyle name="Note 4 7 6 2 2 2" xfId="31689"/>
    <cellStyle name="Note 4 7 6 2 2 3" xfId="46141"/>
    <cellStyle name="Note 4 7 6 2 3" xfId="16715"/>
    <cellStyle name="Note 4 7 6 2 3 2" xfId="34150"/>
    <cellStyle name="Note 4 7 6 2 3 3" xfId="48602"/>
    <cellStyle name="Note 4 7 6 2 4" xfId="22270"/>
    <cellStyle name="Note 4 7 6 2 5" xfId="36722"/>
    <cellStyle name="Note 4 7 6 3" xfId="7296"/>
    <cellStyle name="Note 4 7 6 3 2" xfId="24731"/>
    <cellStyle name="Note 4 7 6 3 3" xfId="39183"/>
    <cellStyle name="Note 4 7 6 4" xfId="9737"/>
    <cellStyle name="Note 4 7 6 4 2" xfId="27172"/>
    <cellStyle name="Note 4 7 6 4 3" xfId="41624"/>
    <cellStyle name="Note 4 7 6 5" xfId="12157"/>
    <cellStyle name="Note 4 7 6 5 2" xfId="29592"/>
    <cellStyle name="Note 4 7 6 5 3" xfId="44044"/>
    <cellStyle name="Note 4 7 6 6" xfId="19164"/>
    <cellStyle name="Note 4 7 7" xfId="2324"/>
    <cellStyle name="Note 4 7 7 2" xfId="4835"/>
    <cellStyle name="Note 4 7 7 2 2" xfId="14255"/>
    <cellStyle name="Note 4 7 7 2 2 2" xfId="31690"/>
    <cellStyle name="Note 4 7 7 2 2 3" xfId="46142"/>
    <cellStyle name="Note 4 7 7 2 3" xfId="16716"/>
    <cellStyle name="Note 4 7 7 2 3 2" xfId="34151"/>
    <cellStyle name="Note 4 7 7 2 3 3" xfId="48603"/>
    <cellStyle name="Note 4 7 7 2 4" xfId="22271"/>
    <cellStyle name="Note 4 7 7 2 5" xfId="36723"/>
    <cellStyle name="Note 4 7 7 3" xfId="7297"/>
    <cellStyle name="Note 4 7 7 3 2" xfId="24732"/>
    <cellStyle name="Note 4 7 7 3 3" xfId="39184"/>
    <cellStyle name="Note 4 7 7 4" xfId="9738"/>
    <cellStyle name="Note 4 7 7 4 2" xfId="27173"/>
    <cellStyle name="Note 4 7 7 4 3" xfId="41625"/>
    <cellStyle name="Note 4 7 7 5" xfId="12158"/>
    <cellStyle name="Note 4 7 7 5 2" xfId="29593"/>
    <cellStyle name="Note 4 7 7 5 3" xfId="44045"/>
    <cellStyle name="Note 4 7 7 6" xfId="19165"/>
    <cellStyle name="Note 4 7 8" xfId="2325"/>
    <cellStyle name="Note 4 7 8 2" xfId="4836"/>
    <cellStyle name="Note 4 7 8 2 2" xfId="22272"/>
    <cellStyle name="Note 4 7 8 2 3" xfId="36724"/>
    <cellStyle name="Note 4 7 8 3" xfId="7298"/>
    <cellStyle name="Note 4 7 8 3 2" xfId="24733"/>
    <cellStyle name="Note 4 7 8 3 3" xfId="39185"/>
    <cellStyle name="Note 4 7 8 4" xfId="9739"/>
    <cellStyle name="Note 4 7 8 4 2" xfId="27174"/>
    <cellStyle name="Note 4 7 8 4 3" xfId="41626"/>
    <cellStyle name="Note 4 7 8 5" xfId="12159"/>
    <cellStyle name="Note 4 7 8 5 2" xfId="29594"/>
    <cellStyle name="Note 4 7 8 5 3" xfId="44046"/>
    <cellStyle name="Note 4 7 8 6" xfId="15361"/>
    <cellStyle name="Note 4 7 8 6 2" xfId="32796"/>
    <cellStyle name="Note 4 7 8 6 3" xfId="47248"/>
    <cellStyle name="Note 4 7 8 7" xfId="19166"/>
    <cellStyle name="Note 4 7 8 8" xfId="20523"/>
    <cellStyle name="Note 4 7 9" xfId="4817"/>
    <cellStyle name="Note 4 7 9 2" xfId="14241"/>
    <cellStyle name="Note 4 7 9 2 2" xfId="31676"/>
    <cellStyle name="Note 4 7 9 2 3" xfId="46128"/>
    <cellStyle name="Note 4 7 9 3" xfId="16702"/>
    <cellStyle name="Note 4 7 9 3 2" xfId="34137"/>
    <cellStyle name="Note 4 7 9 3 3" xfId="48589"/>
    <cellStyle name="Note 4 7 9 4" xfId="22253"/>
    <cellStyle name="Note 4 7 9 5" xfId="36705"/>
    <cellStyle name="Note 4 8" xfId="2326"/>
    <cellStyle name="Note 4 8 10" xfId="7299"/>
    <cellStyle name="Note 4 8 10 2" xfId="24734"/>
    <cellStyle name="Note 4 8 10 3" xfId="39186"/>
    <cellStyle name="Note 4 8 11" xfId="9740"/>
    <cellStyle name="Note 4 8 11 2" xfId="27175"/>
    <cellStyle name="Note 4 8 11 3" xfId="41627"/>
    <cellStyle name="Note 4 8 12" xfId="12160"/>
    <cellStyle name="Note 4 8 12 2" xfId="29595"/>
    <cellStyle name="Note 4 8 12 3" xfId="44047"/>
    <cellStyle name="Note 4 8 13" xfId="19167"/>
    <cellStyle name="Note 4 8 2" xfId="2327"/>
    <cellStyle name="Note 4 8 2 2" xfId="2328"/>
    <cellStyle name="Note 4 8 2 2 2" xfId="4839"/>
    <cellStyle name="Note 4 8 2 2 2 2" xfId="14258"/>
    <cellStyle name="Note 4 8 2 2 2 2 2" xfId="31693"/>
    <cellStyle name="Note 4 8 2 2 2 2 3" xfId="46145"/>
    <cellStyle name="Note 4 8 2 2 2 3" xfId="16719"/>
    <cellStyle name="Note 4 8 2 2 2 3 2" xfId="34154"/>
    <cellStyle name="Note 4 8 2 2 2 3 3" xfId="48606"/>
    <cellStyle name="Note 4 8 2 2 2 4" xfId="22275"/>
    <cellStyle name="Note 4 8 2 2 2 5" xfId="36727"/>
    <cellStyle name="Note 4 8 2 2 3" xfId="7301"/>
    <cellStyle name="Note 4 8 2 2 3 2" xfId="24736"/>
    <cellStyle name="Note 4 8 2 2 3 3" xfId="39188"/>
    <cellStyle name="Note 4 8 2 2 4" xfId="9742"/>
    <cellStyle name="Note 4 8 2 2 4 2" xfId="27177"/>
    <cellStyle name="Note 4 8 2 2 4 3" xfId="41629"/>
    <cellStyle name="Note 4 8 2 2 5" xfId="12162"/>
    <cellStyle name="Note 4 8 2 2 5 2" xfId="29597"/>
    <cellStyle name="Note 4 8 2 2 5 3" xfId="44049"/>
    <cellStyle name="Note 4 8 2 2 6" xfId="19169"/>
    <cellStyle name="Note 4 8 2 3" xfId="2329"/>
    <cellStyle name="Note 4 8 2 3 2" xfId="4840"/>
    <cellStyle name="Note 4 8 2 3 2 2" xfId="14259"/>
    <cellStyle name="Note 4 8 2 3 2 2 2" xfId="31694"/>
    <cellStyle name="Note 4 8 2 3 2 2 3" xfId="46146"/>
    <cellStyle name="Note 4 8 2 3 2 3" xfId="16720"/>
    <cellStyle name="Note 4 8 2 3 2 3 2" xfId="34155"/>
    <cellStyle name="Note 4 8 2 3 2 3 3" xfId="48607"/>
    <cellStyle name="Note 4 8 2 3 2 4" xfId="22276"/>
    <cellStyle name="Note 4 8 2 3 2 5" xfId="36728"/>
    <cellStyle name="Note 4 8 2 3 3" xfId="7302"/>
    <cellStyle name="Note 4 8 2 3 3 2" xfId="24737"/>
    <cellStyle name="Note 4 8 2 3 3 3" xfId="39189"/>
    <cellStyle name="Note 4 8 2 3 4" xfId="9743"/>
    <cellStyle name="Note 4 8 2 3 4 2" xfId="27178"/>
    <cellStyle name="Note 4 8 2 3 4 3" xfId="41630"/>
    <cellStyle name="Note 4 8 2 3 5" xfId="12163"/>
    <cellStyle name="Note 4 8 2 3 5 2" xfId="29598"/>
    <cellStyle name="Note 4 8 2 3 5 3" xfId="44050"/>
    <cellStyle name="Note 4 8 2 3 6" xfId="19170"/>
    <cellStyle name="Note 4 8 2 4" xfId="2330"/>
    <cellStyle name="Note 4 8 2 4 2" xfId="4841"/>
    <cellStyle name="Note 4 8 2 4 2 2" xfId="22277"/>
    <cellStyle name="Note 4 8 2 4 2 3" xfId="36729"/>
    <cellStyle name="Note 4 8 2 4 3" xfId="7303"/>
    <cellStyle name="Note 4 8 2 4 3 2" xfId="24738"/>
    <cellStyle name="Note 4 8 2 4 3 3" xfId="39190"/>
    <cellStyle name="Note 4 8 2 4 4" xfId="9744"/>
    <cellStyle name="Note 4 8 2 4 4 2" xfId="27179"/>
    <cellStyle name="Note 4 8 2 4 4 3" xfId="41631"/>
    <cellStyle name="Note 4 8 2 4 5" xfId="12164"/>
    <cellStyle name="Note 4 8 2 4 5 2" xfId="29599"/>
    <cellStyle name="Note 4 8 2 4 5 3" xfId="44051"/>
    <cellStyle name="Note 4 8 2 4 6" xfId="15362"/>
    <cellStyle name="Note 4 8 2 4 6 2" xfId="32797"/>
    <cellStyle name="Note 4 8 2 4 6 3" xfId="47249"/>
    <cellStyle name="Note 4 8 2 4 7" xfId="19171"/>
    <cellStyle name="Note 4 8 2 4 8" xfId="20524"/>
    <cellStyle name="Note 4 8 2 5" xfId="4838"/>
    <cellStyle name="Note 4 8 2 5 2" xfId="14257"/>
    <cellStyle name="Note 4 8 2 5 2 2" xfId="31692"/>
    <cellStyle name="Note 4 8 2 5 2 3" xfId="46144"/>
    <cellStyle name="Note 4 8 2 5 3" xfId="16718"/>
    <cellStyle name="Note 4 8 2 5 3 2" xfId="34153"/>
    <cellStyle name="Note 4 8 2 5 3 3" xfId="48605"/>
    <cellStyle name="Note 4 8 2 5 4" xfId="22274"/>
    <cellStyle name="Note 4 8 2 5 5" xfId="36726"/>
    <cellStyle name="Note 4 8 2 6" xfId="7300"/>
    <cellStyle name="Note 4 8 2 6 2" xfId="24735"/>
    <cellStyle name="Note 4 8 2 6 3" xfId="39187"/>
    <cellStyle name="Note 4 8 2 7" xfId="9741"/>
    <cellStyle name="Note 4 8 2 7 2" xfId="27176"/>
    <cellStyle name="Note 4 8 2 7 3" xfId="41628"/>
    <cellStyle name="Note 4 8 2 8" xfId="12161"/>
    <cellStyle name="Note 4 8 2 8 2" xfId="29596"/>
    <cellStyle name="Note 4 8 2 8 3" xfId="44048"/>
    <cellStyle name="Note 4 8 2 9" xfId="19168"/>
    <cellStyle name="Note 4 8 3" xfId="2331"/>
    <cellStyle name="Note 4 8 3 2" xfId="2332"/>
    <cellStyle name="Note 4 8 3 2 2" xfId="4843"/>
    <cellStyle name="Note 4 8 3 2 2 2" xfId="14261"/>
    <cellStyle name="Note 4 8 3 2 2 2 2" xfId="31696"/>
    <cellStyle name="Note 4 8 3 2 2 2 3" xfId="46148"/>
    <cellStyle name="Note 4 8 3 2 2 3" xfId="16722"/>
    <cellStyle name="Note 4 8 3 2 2 3 2" xfId="34157"/>
    <cellStyle name="Note 4 8 3 2 2 3 3" xfId="48609"/>
    <cellStyle name="Note 4 8 3 2 2 4" xfId="22279"/>
    <cellStyle name="Note 4 8 3 2 2 5" xfId="36731"/>
    <cellStyle name="Note 4 8 3 2 3" xfId="7305"/>
    <cellStyle name="Note 4 8 3 2 3 2" xfId="24740"/>
    <cellStyle name="Note 4 8 3 2 3 3" xfId="39192"/>
    <cellStyle name="Note 4 8 3 2 4" xfId="9746"/>
    <cellStyle name="Note 4 8 3 2 4 2" xfId="27181"/>
    <cellStyle name="Note 4 8 3 2 4 3" xfId="41633"/>
    <cellStyle name="Note 4 8 3 2 5" xfId="12166"/>
    <cellStyle name="Note 4 8 3 2 5 2" xfId="29601"/>
    <cellStyle name="Note 4 8 3 2 5 3" xfId="44053"/>
    <cellStyle name="Note 4 8 3 2 6" xfId="19173"/>
    <cellStyle name="Note 4 8 3 3" xfId="2333"/>
    <cellStyle name="Note 4 8 3 3 2" xfId="4844"/>
    <cellStyle name="Note 4 8 3 3 2 2" xfId="14262"/>
    <cellStyle name="Note 4 8 3 3 2 2 2" xfId="31697"/>
    <cellStyle name="Note 4 8 3 3 2 2 3" xfId="46149"/>
    <cellStyle name="Note 4 8 3 3 2 3" xfId="16723"/>
    <cellStyle name="Note 4 8 3 3 2 3 2" xfId="34158"/>
    <cellStyle name="Note 4 8 3 3 2 3 3" xfId="48610"/>
    <cellStyle name="Note 4 8 3 3 2 4" xfId="22280"/>
    <cellStyle name="Note 4 8 3 3 2 5" xfId="36732"/>
    <cellStyle name="Note 4 8 3 3 3" xfId="7306"/>
    <cellStyle name="Note 4 8 3 3 3 2" xfId="24741"/>
    <cellStyle name="Note 4 8 3 3 3 3" xfId="39193"/>
    <cellStyle name="Note 4 8 3 3 4" xfId="9747"/>
    <cellStyle name="Note 4 8 3 3 4 2" xfId="27182"/>
    <cellStyle name="Note 4 8 3 3 4 3" xfId="41634"/>
    <cellStyle name="Note 4 8 3 3 5" xfId="12167"/>
    <cellStyle name="Note 4 8 3 3 5 2" xfId="29602"/>
    <cellStyle name="Note 4 8 3 3 5 3" xfId="44054"/>
    <cellStyle name="Note 4 8 3 3 6" xfId="19174"/>
    <cellStyle name="Note 4 8 3 4" xfId="2334"/>
    <cellStyle name="Note 4 8 3 4 2" xfId="4845"/>
    <cellStyle name="Note 4 8 3 4 2 2" xfId="22281"/>
    <cellStyle name="Note 4 8 3 4 2 3" xfId="36733"/>
    <cellStyle name="Note 4 8 3 4 3" xfId="7307"/>
    <cellStyle name="Note 4 8 3 4 3 2" xfId="24742"/>
    <cellStyle name="Note 4 8 3 4 3 3" xfId="39194"/>
    <cellStyle name="Note 4 8 3 4 4" xfId="9748"/>
    <cellStyle name="Note 4 8 3 4 4 2" xfId="27183"/>
    <cellStyle name="Note 4 8 3 4 4 3" xfId="41635"/>
    <cellStyle name="Note 4 8 3 4 5" xfId="12168"/>
    <cellStyle name="Note 4 8 3 4 5 2" xfId="29603"/>
    <cellStyle name="Note 4 8 3 4 5 3" xfId="44055"/>
    <cellStyle name="Note 4 8 3 4 6" xfId="15363"/>
    <cellStyle name="Note 4 8 3 4 6 2" xfId="32798"/>
    <cellStyle name="Note 4 8 3 4 6 3" xfId="47250"/>
    <cellStyle name="Note 4 8 3 4 7" xfId="19175"/>
    <cellStyle name="Note 4 8 3 4 8" xfId="20525"/>
    <cellStyle name="Note 4 8 3 5" xfId="4842"/>
    <cellStyle name="Note 4 8 3 5 2" xfId="14260"/>
    <cellStyle name="Note 4 8 3 5 2 2" xfId="31695"/>
    <cellStyle name="Note 4 8 3 5 2 3" xfId="46147"/>
    <cellStyle name="Note 4 8 3 5 3" xfId="16721"/>
    <cellStyle name="Note 4 8 3 5 3 2" xfId="34156"/>
    <cellStyle name="Note 4 8 3 5 3 3" xfId="48608"/>
    <cellStyle name="Note 4 8 3 5 4" xfId="22278"/>
    <cellStyle name="Note 4 8 3 5 5" xfId="36730"/>
    <cellStyle name="Note 4 8 3 6" xfId="7304"/>
    <cellStyle name="Note 4 8 3 6 2" xfId="24739"/>
    <cellStyle name="Note 4 8 3 6 3" xfId="39191"/>
    <cellStyle name="Note 4 8 3 7" xfId="9745"/>
    <cellStyle name="Note 4 8 3 7 2" xfId="27180"/>
    <cellStyle name="Note 4 8 3 7 3" xfId="41632"/>
    <cellStyle name="Note 4 8 3 8" xfId="12165"/>
    <cellStyle name="Note 4 8 3 8 2" xfId="29600"/>
    <cellStyle name="Note 4 8 3 8 3" xfId="44052"/>
    <cellStyle name="Note 4 8 3 9" xfId="19172"/>
    <cellStyle name="Note 4 8 4" xfId="2335"/>
    <cellStyle name="Note 4 8 4 2" xfId="2336"/>
    <cellStyle name="Note 4 8 4 2 2" xfId="4847"/>
    <cellStyle name="Note 4 8 4 2 2 2" xfId="14264"/>
    <cellStyle name="Note 4 8 4 2 2 2 2" xfId="31699"/>
    <cellStyle name="Note 4 8 4 2 2 2 3" xfId="46151"/>
    <cellStyle name="Note 4 8 4 2 2 3" xfId="16725"/>
    <cellStyle name="Note 4 8 4 2 2 3 2" xfId="34160"/>
    <cellStyle name="Note 4 8 4 2 2 3 3" xfId="48612"/>
    <cellStyle name="Note 4 8 4 2 2 4" xfId="22283"/>
    <cellStyle name="Note 4 8 4 2 2 5" xfId="36735"/>
    <cellStyle name="Note 4 8 4 2 3" xfId="7309"/>
    <cellStyle name="Note 4 8 4 2 3 2" xfId="24744"/>
    <cellStyle name="Note 4 8 4 2 3 3" xfId="39196"/>
    <cellStyle name="Note 4 8 4 2 4" xfId="9750"/>
    <cellStyle name="Note 4 8 4 2 4 2" xfId="27185"/>
    <cellStyle name="Note 4 8 4 2 4 3" xfId="41637"/>
    <cellStyle name="Note 4 8 4 2 5" xfId="12170"/>
    <cellStyle name="Note 4 8 4 2 5 2" xfId="29605"/>
    <cellStyle name="Note 4 8 4 2 5 3" xfId="44057"/>
    <cellStyle name="Note 4 8 4 2 6" xfId="19177"/>
    <cellStyle name="Note 4 8 4 3" xfId="2337"/>
    <cellStyle name="Note 4 8 4 3 2" xfId="4848"/>
    <cellStyle name="Note 4 8 4 3 2 2" xfId="14265"/>
    <cellStyle name="Note 4 8 4 3 2 2 2" xfId="31700"/>
    <cellStyle name="Note 4 8 4 3 2 2 3" xfId="46152"/>
    <cellStyle name="Note 4 8 4 3 2 3" xfId="16726"/>
    <cellStyle name="Note 4 8 4 3 2 3 2" xfId="34161"/>
    <cellStyle name="Note 4 8 4 3 2 3 3" xfId="48613"/>
    <cellStyle name="Note 4 8 4 3 2 4" xfId="22284"/>
    <cellStyle name="Note 4 8 4 3 2 5" xfId="36736"/>
    <cellStyle name="Note 4 8 4 3 3" xfId="7310"/>
    <cellStyle name="Note 4 8 4 3 3 2" xfId="24745"/>
    <cellStyle name="Note 4 8 4 3 3 3" xfId="39197"/>
    <cellStyle name="Note 4 8 4 3 4" xfId="9751"/>
    <cellStyle name="Note 4 8 4 3 4 2" xfId="27186"/>
    <cellStyle name="Note 4 8 4 3 4 3" xfId="41638"/>
    <cellStyle name="Note 4 8 4 3 5" xfId="12171"/>
    <cellStyle name="Note 4 8 4 3 5 2" xfId="29606"/>
    <cellStyle name="Note 4 8 4 3 5 3" xfId="44058"/>
    <cellStyle name="Note 4 8 4 3 6" xfId="19178"/>
    <cellStyle name="Note 4 8 4 4" xfId="2338"/>
    <cellStyle name="Note 4 8 4 4 2" xfId="4849"/>
    <cellStyle name="Note 4 8 4 4 2 2" xfId="22285"/>
    <cellStyle name="Note 4 8 4 4 2 3" xfId="36737"/>
    <cellStyle name="Note 4 8 4 4 3" xfId="7311"/>
    <cellStyle name="Note 4 8 4 4 3 2" xfId="24746"/>
    <cellStyle name="Note 4 8 4 4 3 3" xfId="39198"/>
    <cellStyle name="Note 4 8 4 4 4" xfId="9752"/>
    <cellStyle name="Note 4 8 4 4 4 2" xfId="27187"/>
    <cellStyle name="Note 4 8 4 4 4 3" xfId="41639"/>
    <cellStyle name="Note 4 8 4 4 5" xfId="12172"/>
    <cellStyle name="Note 4 8 4 4 5 2" xfId="29607"/>
    <cellStyle name="Note 4 8 4 4 5 3" xfId="44059"/>
    <cellStyle name="Note 4 8 4 4 6" xfId="15364"/>
    <cellStyle name="Note 4 8 4 4 6 2" xfId="32799"/>
    <cellStyle name="Note 4 8 4 4 6 3" xfId="47251"/>
    <cellStyle name="Note 4 8 4 4 7" xfId="19179"/>
    <cellStyle name="Note 4 8 4 4 8" xfId="20526"/>
    <cellStyle name="Note 4 8 4 5" xfId="4846"/>
    <cellStyle name="Note 4 8 4 5 2" xfId="14263"/>
    <cellStyle name="Note 4 8 4 5 2 2" xfId="31698"/>
    <cellStyle name="Note 4 8 4 5 2 3" xfId="46150"/>
    <cellStyle name="Note 4 8 4 5 3" xfId="16724"/>
    <cellStyle name="Note 4 8 4 5 3 2" xfId="34159"/>
    <cellStyle name="Note 4 8 4 5 3 3" xfId="48611"/>
    <cellStyle name="Note 4 8 4 5 4" xfId="22282"/>
    <cellStyle name="Note 4 8 4 5 5" xfId="36734"/>
    <cellStyle name="Note 4 8 4 6" xfId="7308"/>
    <cellStyle name="Note 4 8 4 6 2" xfId="24743"/>
    <cellStyle name="Note 4 8 4 6 3" xfId="39195"/>
    <cellStyle name="Note 4 8 4 7" xfId="9749"/>
    <cellStyle name="Note 4 8 4 7 2" xfId="27184"/>
    <cellStyle name="Note 4 8 4 7 3" xfId="41636"/>
    <cellStyle name="Note 4 8 4 8" xfId="12169"/>
    <cellStyle name="Note 4 8 4 8 2" xfId="29604"/>
    <cellStyle name="Note 4 8 4 8 3" xfId="44056"/>
    <cellStyle name="Note 4 8 4 9" xfId="19176"/>
    <cellStyle name="Note 4 8 5" xfId="2339"/>
    <cellStyle name="Note 4 8 5 2" xfId="2340"/>
    <cellStyle name="Note 4 8 5 2 2" xfId="4851"/>
    <cellStyle name="Note 4 8 5 2 2 2" xfId="14267"/>
    <cellStyle name="Note 4 8 5 2 2 2 2" xfId="31702"/>
    <cellStyle name="Note 4 8 5 2 2 2 3" xfId="46154"/>
    <cellStyle name="Note 4 8 5 2 2 3" xfId="16728"/>
    <cellStyle name="Note 4 8 5 2 2 3 2" xfId="34163"/>
    <cellStyle name="Note 4 8 5 2 2 3 3" xfId="48615"/>
    <cellStyle name="Note 4 8 5 2 2 4" xfId="22287"/>
    <cellStyle name="Note 4 8 5 2 2 5" xfId="36739"/>
    <cellStyle name="Note 4 8 5 2 3" xfId="7313"/>
    <cellStyle name="Note 4 8 5 2 3 2" xfId="24748"/>
    <cellStyle name="Note 4 8 5 2 3 3" xfId="39200"/>
    <cellStyle name="Note 4 8 5 2 4" xfId="9754"/>
    <cellStyle name="Note 4 8 5 2 4 2" xfId="27189"/>
    <cellStyle name="Note 4 8 5 2 4 3" xfId="41641"/>
    <cellStyle name="Note 4 8 5 2 5" xfId="12174"/>
    <cellStyle name="Note 4 8 5 2 5 2" xfId="29609"/>
    <cellStyle name="Note 4 8 5 2 5 3" xfId="44061"/>
    <cellStyle name="Note 4 8 5 2 6" xfId="19181"/>
    <cellStyle name="Note 4 8 5 3" xfId="2341"/>
    <cellStyle name="Note 4 8 5 3 2" xfId="4852"/>
    <cellStyle name="Note 4 8 5 3 2 2" xfId="14268"/>
    <cellStyle name="Note 4 8 5 3 2 2 2" xfId="31703"/>
    <cellStyle name="Note 4 8 5 3 2 2 3" xfId="46155"/>
    <cellStyle name="Note 4 8 5 3 2 3" xfId="16729"/>
    <cellStyle name="Note 4 8 5 3 2 3 2" xfId="34164"/>
    <cellStyle name="Note 4 8 5 3 2 3 3" xfId="48616"/>
    <cellStyle name="Note 4 8 5 3 2 4" xfId="22288"/>
    <cellStyle name="Note 4 8 5 3 2 5" xfId="36740"/>
    <cellStyle name="Note 4 8 5 3 3" xfId="7314"/>
    <cellStyle name="Note 4 8 5 3 3 2" xfId="24749"/>
    <cellStyle name="Note 4 8 5 3 3 3" xfId="39201"/>
    <cellStyle name="Note 4 8 5 3 4" xfId="9755"/>
    <cellStyle name="Note 4 8 5 3 4 2" xfId="27190"/>
    <cellStyle name="Note 4 8 5 3 4 3" xfId="41642"/>
    <cellStyle name="Note 4 8 5 3 5" xfId="12175"/>
    <cellStyle name="Note 4 8 5 3 5 2" xfId="29610"/>
    <cellStyle name="Note 4 8 5 3 5 3" xfId="44062"/>
    <cellStyle name="Note 4 8 5 3 6" xfId="19182"/>
    <cellStyle name="Note 4 8 5 4" xfId="2342"/>
    <cellStyle name="Note 4 8 5 4 2" xfId="4853"/>
    <cellStyle name="Note 4 8 5 4 2 2" xfId="22289"/>
    <cellStyle name="Note 4 8 5 4 2 3" xfId="36741"/>
    <cellStyle name="Note 4 8 5 4 3" xfId="7315"/>
    <cellStyle name="Note 4 8 5 4 3 2" xfId="24750"/>
    <cellStyle name="Note 4 8 5 4 3 3" xfId="39202"/>
    <cellStyle name="Note 4 8 5 4 4" xfId="9756"/>
    <cellStyle name="Note 4 8 5 4 4 2" xfId="27191"/>
    <cellStyle name="Note 4 8 5 4 4 3" xfId="41643"/>
    <cellStyle name="Note 4 8 5 4 5" xfId="12176"/>
    <cellStyle name="Note 4 8 5 4 5 2" xfId="29611"/>
    <cellStyle name="Note 4 8 5 4 5 3" xfId="44063"/>
    <cellStyle name="Note 4 8 5 4 6" xfId="15365"/>
    <cellStyle name="Note 4 8 5 4 6 2" xfId="32800"/>
    <cellStyle name="Note 4 8 5 4 6 3" xfId="47252"/>
    <cellStyle name="Note 4 8 5 4 7" xfId="19183"/>
    <cellStyle name="Note 4 8 5 4 8" xfId="20527"/>
    <cellStyle name="Note 4 8 5 5" xfId="4850"/>
    <cellStyle name="Note 4 8 5 5 2" xfId="14266"/>
    <cellStyle name="Note 4 8 5 5 2 2" xfId="31701"/>
    <cellStyle name="Note 4 8 5 5 2 3" xfId="46153"/>
    <cellStyle name="Note 4 8 5 5 3" xfId="16727"/>
    <cellStyle name="Note 4 8 5 5 3 2" xfId="34162"/>
    <cellStyle name="Note 4 8 5 5 3 3" xfId="48614"/>
    <cellStyle name="Note 4 8 5 5 4" xfId="22286"/>
    <cellStyle name="Note 4 8 5 5 5" xfId="36738"/>
    <cellStyle name="Note 4 8 5 6" xfId="7312"/>
    <cellStyle name="Note 4 8 5 6 2" xfId="24747"/>
    <cellStyle name="Note 4 8 5 6 3" xfId="39199"/>
    <cellStyle name="Note 4 8 5 7" xfId="9753"/>
    <cellStyle name="Note 4 8 5 7 2" xfId="27188"/>
    <cellStyle name="Note 4 8 5 7 3" xfId="41640"/>
    <cellStyle name="Note 4 8 5 8" xfId="12173"/>
    <cellStyle name="Note 4 8 5 8 2" xfId="29608"/>
    <cellStyle name="Note 4 8 5 8 3" xfId="44060"/>
    <cellStyle name="Note 4 8 5 9" xfId="19180"/>
    <cellStyle name="Note 4 8 6" xfId="2343"/>
    <cellStyle name="Note 4 8 6 2" xfId="4854"/>
    <cellStyle name="Note 4 8 6 2 2" xfId="14269"/>
    <cellStyle name="Note 4 8 6 2 2 2" xfId="31704"/>
    <cellStyle name="Note 4 8 6 2 2 3" xfId="46156"/>
    <cellStyle name="Note 4 8 6 2 3" xfId="16730"/>
    <cellStyle name="Note 4 8 6 2 3 2" xfId="34165"/>
    <cellStyle name="Note 4 8 6 2 3 3" xfId="48617"/>
    <cellStyle name="Note 4 8 6 2 4" xfId="22290"/>
    <cellStyle name="Note 4 8 6 2 5" xfId="36742"/>
    <cellStyle name="Note 4 8 6 3" xfId="7316"/>
    <cellStyle name="Note 4 8 6 3 2" xfId="24751"/>
    <cellStyle name="Note 4 8 6 3 3" xfId="39203"/>
    <cellStyle name="Note 4 8 6 4" xfId="9757"/>
    <cellStyle name="Note 4 8 6 4 2" xfId="27192"/>
    <cellStyle name="Note 4 8 6 4 3" xfId="41644"/>
    <cellStyle name="Note 4 8 6 5" xfId="12177"/>
    <cellStyle name="Note 4 8 6 5 2" xfId="29612"/>
    <cellStyle name="Note 4 8 6 5 3" xfId="44064"/>
    <cellStyle name="Note 4 8 6 6" xfId="19184"/>
    <cellStyle name="Note 4 8 7" xfId="2344"/>
    <cellStyle name="Note 4 8 7 2" xfId="4855"/>
    <cellStyle name="Note 4 8 7 2 2" xfId="14270"/>
    <cellStyle name="Note 4 8 7 2 2 2" xfId="31705"/>
    <cellStyle name="Note 4 8 7 2 2 3" xfId="46157"/>
    <cellStyle name="Note 4 8 7 2 3" xfId="16731"/>
    <cellStyle name="Note 4 8 7 2 3 2" xfId="34166"/>
    <cellStyle name="Note 4 8 7 2 3 3" xfId="48618"/>
    <cellStyle name="Note 4 8 7 2 4" xfId="22291"/>
    <cellStyle name="Note 4 8 7 2 5" xfId="36743"/>
    <cellStyle name="Note 4 8 7 3" xfId="7317"/>
    <cellStyle name="Note 4 8 7 3 2" xfId="24752"/>
    <cellStyle name="Note 4 8 7 3 3" xfId="39204"/>
    <cellStyle name="Note 4 8 7 4" xfId="9758"/>
    <cellStyle name="Note 4 8 7 4 2" xfId="27193"/>
    <cellStyle name="Note 4 8 7 4 3" xfId="41645"/>
    <cellStyle name="Note 4 8 7 5" xfId="12178"/>
    <cellStyle name="Note 4 8 7 5 2" xfId="29613"/>
    <cellStyle name="Note 4 8 7 5 3" xfId="44065"/>
    <cellStyle name="Note 4 8 7 6" xfId="19185"/>
    <cellStyle name="Note 4 8 8" xfId="2345"/>
    <cellStyle name="Note 4 8 8 2" xfId="4856"/>
    <cellStyle name="Note 4 8 8 2 2" xfId="22292"/>
    <cellStyle name="Note 4 8 8 2 3" xfId="36744"/>
    <cellStyle name="Note 4 8 8 3" xfId="7318"/>
    <cellStyle name="Note 4 8 8 3 2" xfId="24753"/>
    <cellStyle name="Note 4 8 8 3 3" xfId="39205"/>
    <cellStyle name="Note 4 8 8 4" xfId="9759"/>
    <cellStyle name="Note 4 8 8 4 2" xfId="27194"/>
    <cellStyle name="Note 4 8 8 4 3" xfId="41646"/>
    <cellStyle name="Note 4 8 8 5" xfId="12179"/>
    <cellStyle name="Note 4 8 8 5 2" xfId="29614"/>
    <cellStyle name="Note 4 8 8 5 3" xfId="44066"/>
    <cellStyle name="Note 4 8 8 6" xfId="15366"/>
    <cellStyle name="Note 4 8 8 6 2" xfId="32801"/>
    <cellStyle name="Note 4 8 8 6 3" xfId="47253"/>
    <cellStyle name="Note 4 8 8 7" xfId="19186"/>
    <cellStyle name="Note 4 8 8 8" xfId="20528"/>
    <cellStyle name="Note 4 8 9" xfId="4837"/>
    <cellStyle name="Note 4 8 9 2" xfId="14256"/>
    <cellStyle name="Note 4 8 9 2 2" xfId="31691"/>
    <cellStyle name="Note 4 8 9 2 3" xfId="46143"/>
    <cellStyle name="Note 4 8 9 3" xfId="16717"/>
    <cellStyle name="Note 4 8 9 3 2" xfId="34152"/>
    <cellStyle name="Note 4 8 9 3 3" xfId="48604"/>
    <cellStyle name="Note 4 8 9 4" xfId="22273"/>
    <cellStyle name="Note 4 8 9 5" xfId="36725"/>
    <cellStyle name="Note 4 9" xfId="2346"/>
    <cellStyle name="Note 4 9 10" xfId="7319"/>
    <cellStyle name="Note 4 9 10 2" xfId="24754"/>
    <cellStyle name="Note 4 9 10 3" xfId="39206"/>
    <cellStyle name="Note 4 9 11" xfId="9760"/>
    <cellStyle name="Note 4 9 11 2" xfId="27195"/>
    <cellStyle name="Note 4 9 11 3" xfId="41647"/>
    <cellStyle name="Note 4 9 12" xfId="12180"/>
    <cellStyle name="Note 4 9 12 2" xfId="29615"/>
    <cellStyle name="Note 4 9 12 3" xfId="44067"/>
    <cellStyle name="Note 4 9 13" xfId="19187"/>
    <cellStyle name="Note 4 9 2" xfId="2347"/>
    <cellStyle name="Note 4 9 2 2" xfId="2348"/>
    <cellStyle name="Note 4 9 2 2 2" xfId="4859"/>
    <cellStyle name="Note 4 9 2 2 2 2" xfId="14273"/>
    <cellStyle name="Note 4 9 2 2 2 2 2" xfId="31708"/>
    <cellStyle name="Note 4 9 2 2 2 2 3" xfId="46160"/>
    <cellStyle name="Note 4 9 2 2 2 3" xfId="16734"/>
    <cellStyle name="Note 4 9 2 2 2 3 2" xfId="34169"/>
    <cellStyle name="Note 4 9 2 2 2 3 3" xfId="48621"/>
    <cellStyle name="Note 4 9 2 2 2 4" xfId="22295"/>
    <cellStyle name="Note 4 9 2 2 2 5" xfId="36747"/>
    <cellStyle name="Note 4 9 2 2 3" xfId="7321"/>
    <cellStyle name="Note 4 9 2 2 3 2" xfId="24756"/>
    <cellStyle name="Note 4 9 2 2 3 3" xfId="39208"/>
    <cellStyle name="Note 4 9 2 2 4" xfId="9762"/>
    <cellStyle name="Note 4 9 2 2 4 2" xfId="27197"/>
    <cellStyle name="Note 4 9 2 2 4 3" xfId="41649"/>
    <cellStyle name="Note 4 9 2 2 5" xfId="12182"/>
    <cellStyle name="Note 4 9 2 2 5 2" xfId="29617"/>
    <cellStyle name="Note 4 9 2 2 5 3" xfId="44069"/>
    <cellStyle name="Note 4 9 2 2 6" xfId="19189"/>
    <cellStyle name="Note 4 9 2 3" xfId="2349"/>
    <cellStyle name="Note 4 9 2 3 2" xfId="4860"/>
    <cellStyle name="Note 4 9 2 3 2 2" xfId="14274"/>
    <cellStyle name="Note 4 9 2 3 2 2 2" xfId="31709"/>
    <cellStyle name="Note 4 9 2 3 2 2 3" xfId="46161"/>
    <cellStyle name="Note 4 9 2 3 2 3" xfId="16735"/>
    <cellStyle name="Note 4 9 2 3 2 3 2" xfId="34170"/>
    <cellStyle name="Note 4 9 2 3 2 3 3" xfId="48622"/>
    <cellStyle name="Note 4 9 2 3 2 4" xfId="22296"/>
    <cellStyle name="Note 4 9 2 3 2 5" xfId="36748"/>
    <cellStyle name="Note 4 9 2 3 3" xfId="7322"/>
    <cellStyle name="Note 4 9 2 3 3 2" xfId="24757"/>
    <cellStyle name="Note 4 9 2 3 3 3" xfId="39209"/>
    <cellStyle name="Note 4 9 2 3 4" xfId="9763"/>
    <cellStyle name="Note 4 9 2 3 4 2" xfId="27198"/>
    <cellStyle name="Note 4 9 2 3 4 3" xfId="41650"/>
    <cellStyle name="Note 4 9 2 3 5" xfId="12183"/>
    <cellStyle name="Note 4 9 2 3 5 2" xfId="29618"/>
    <cellStyle name="Note 4 9 2 3 5 3" xfId="44070"/>
    <cellStyle name="Note 4 9 2 3 6" xfId="19190"/>
    <cellStyle name="Note 4 9 2 4" xfId="2350"/>
    <cellStyle name="Note 4 9 2 4 2" xfId="4861"/>
    <cellStyle name="Note 4 9 2 4 2 2" xfId="22297"/>
    <cellStyle name="Note 4 9 2 4 2 3" xfId="36749"/>
    <cellStyle name="Note 4 9 2 4 3" xfId="7323"/>
    <cellStyle name="Note 4 9 2 4 3 2" xfId="24758"/>
    <cellStyle name="Note 4 9 2 4 3 3" xfId="39210"/>
    <cellStyle name="Note 4 9 2 4 4" xfId="9764"/>
    <cellStyle name="Note 4 9 2 4 4 2" xfId="27199"/>
    <cellStyle name="Note 4 9 2 4 4 3" xfId="41651"/>
    <cellStyle name="Note 4 9 2 4 5" xfId="12184"/>
    <cellStyle name="Note 4 9 2 4 5 2" xfId="29619"/>
    <cellStyle name="Note 4 9 2 4 5 3" xfId="44071"/>
    <cellStyle name="Note 4 9 2 4 6" xfId="15367"/>
    <cellStyle name="Note 4 9 2 4 6 2" xfId="32802"/>
    <cellStyle name="Note 4 9 2 4 6 3" xfId="47254"/>
    <cellStyle name="Note 4 9 2 4 7" xfId="19191"/>
    <cellStyle name="Note 4 9 2 4 8" xfId="20529"/>
    <cellStyle name="Note 4 9 2 5" xfId="4858"/>
    <cellStyle name="Note 4 9 2 5 2" xfId="14272"/>
    <cellStyle name="Note 4 9 2 5 2 2" xfId="31707"/>
    <cellStyle name="Note 4 9 2 5 2 3" xfId="46159"/>
    <cellStyle name="Note 4 9 2 5 3" xfId="16733"/>
    <cellStyle name="Note 4 9 2 5 3 2" xfId="34168"/>
    <cellStyle name="Note 4 9 2 5 3 3" xfId="48620"/>
    <cellStyle name="Note 4 9 2 5 4" xfId="22294"/>
    <cellStyle name="Note 4 9 2 5 5" xfId="36746"/>
    <cellStyle name="Note 4 9 2 6" xfId="7320"/>
    <cellStyle name="Note 4 9 2 6 2" xfId="24755"/>
    <cellStyle name="Note 4 9 2 6 3" xfId="39207"/>
    <cellStyle name="Note 4 9 2 7" xfId="9761"/>
    <cellStyle name="Note 4 9 2 7 2" xfId="27196"/>
    <cellStyle name="Note 4 9 2 7 3" xfId="41648"/>
    <cellStyle name="Note 4 9 2 8" xfId="12181"/>
    <cellStyle name="Note 4 9 2 8 2" xfId="29616"/>
    <cellStyle name="Note 4 9 2 8 3" xfId="44068"/>
    <cellStyle name="Note 4 9 2 9" xfId="19188"/>
    <cellStyle name="Note 4 9 3" xfId="2351"/>
    <cellStyle name="Note 4 9 3 2" xfId="2352"/>
    <cellStyle name="Note 4 9 3 2 2" xfId="4863"/>
    <cellStyle name="Note 4 9 3 2 2 2" xfId="14276"/>
    <cellStyle name="Note 4 9 3 2 2 2 2" xfId="31711"/>
    <cellStyle name="Note 4 9 3 2 2 2 3" xfId="46163"/>
    <cellStyle name="Note 4 9 3 2 2 3" xfId="16737"/>
    <cellStyle name="Note 4 9 3 2 2 3 2" xfId="34172"/>
    <cellStyle name="Note 4 9 3 2 2 3 3" xfId="48624"/>
    <cellStyle name="Note 4 9 3 2 2 4" xfId="22299"/>
    <cellStyle name="Note 4 9 3 2 2 5" xfId="36751"/>
    <cellStyle name="Note 4 9 3 2 3" xfId="7325"/>
    <cellStyle name="Note 4 9 3 2 3 2" xfId="24760"/>
    <cellStyle name="Note 4 9 3 2 3 3" xfId="39212"/>
    <cellStyle name="Note 4 9 3 2 4" xfId="9766"/>
    <cellStyle name="Note 4 9 3 2 4 2" xfId="27201"/>
    <cellStyle name="Note 4 9 3 2 4 3" xfId="41653"/>
    <cellStyle name="Note 4 9 3 2 5" xfId="12186"/>
    <cellStyle name="Note 4 9 3 2 5 2" xfId="29621"/>
    <cellStyle name="Note 4 9 3 2 5 3" xfId="44073"/>
    <cellStyle name="Note 4 9 3 2 6" xfId="19193"/>
    <cellStyle name="Note 4 9 3 3" xfId="2353"/>
    <cellStyle name="Note 4 9 3 3 2" xfId="4864"/>
    <cellStyle name="Note 4 9 3 3 2 2" xfId="14277"/>
    <cellStyle name="Note 4 9 3 3 2 2 2" xfId="31712"/>
    <cellStyle name="Note 4 9 3 3 2 2 3" xfId="46164"/>
    <cellStyle name="Note 4 9 3 3 2 3" xfId="16738"/>
    <cellStyle name="Note 4 9 3 3 2 3 2" xfId="34173"/>
    <cellStyle name="Note 4 9 3 3 2 3 3" xfId="48625"/>
    <cellStyle name="Note 4 9 3 3 2 4" xfId="22300"/>
    <cellStyle name="Note 4 9 3 3 2 5" xfId="36752"/>
    <cellStyle name="Note 4 9 3 3 3" xfId="7326"/>
    <cellStyle name="Note 4 9 3 3 3 2" xfId="24761"/>
    <cellStyle name="Note 4 9 3 3 3 3" xfId="39213"/>
    <cellStyle name="Note 4 9 3 3 4" xfId="9767"/>
    <cellStyle name="Note 4 9 3 3 4 2" xfId="27202"/>
    <cellStyle name="Note 4 9 3 3 4 3" xfId="41654"/>
    <cellStyle name="Note 4 9 3 3 5" xfId="12187"/>
    <cellStyle name="Note 4 9 3 3 5 2" xfId="29622"/>
    <cellStyle name="Note 4 9 3 3 5 3" xfId="44074"/>
    <cellStyle name="Note 4 9 3 3 6" xfId="19194"/>
    <cellStyle name="Note 4 9 3 4" xfId="2354"/>
    <cellStyle name="Note 4 9 3 4 2" xfId="4865"/>
    <cellStyle name="Note 4 9 3 4 2 2" xfId="22301"/>
    <cellStyle name="Note 4 9 3 4 2 3" xfId="36753"/>
    <cellStyle name="Note 4 9 3 4 3" xfId="7327"/>
    <cellStyle name="Note 4 9 3 4 3 2" xfId="24762"/>
    <cellStyle name="Note 4 9 3 4 3 3" xfId="39214"/>
    <cellStyle name="Note 4 9 3 4 4" xfId="9768"/>
    <cellStyle name="Note 4 9 3 4 4 2" xfId="27203"/>
    <cellStyle name="Note 4 9 3 4 4 3" xfId="41655"/>
    <cellStyle name="Note 4 9 3 4 5" xfId="12188"/>
    <cellStyle name="Note 4 9 3 4 5 2" xfId="29623"/>
    <cellStyle name="Note 4 9 3 4 5 3" xfId="44075"/>
    <cellStyle name="Note 4 9 3 4 6" xfId="15368"/>
    <cellStyle name="Note 4 9 3 4 6 2" xfId="32803"/>
    <cellStyle name="Note 4 9 3 4 6 3" xfId="47255"/>
    <cellStyle name="Note 4 9 3 4 7" xfId="19195"/>
    <cellStyle name="Note 4 9 3 4 8" xfId="20530"/>
    <cellStyle name="Note 4 9 3 5" xfId="4862"/>
    <cellStyle name="Note 4 9 3 5 2" xfId="14275"/>
    <cellStyle name="Note 4 9 3 5 2 2" xfId="31710"/>
    <cellStyle name="Note 4 9 3 5 2 3" xfId="46162"/>
    <cellStyle name="Note 4 9 3 5 3" xfId="16736"/>
    <cellStyle name="Note 4 9 3 5 3 2" xfId="34171"/>
    <cellStyle name="Note 4 9 3 5 3 3" xfId="48623"/>
    <cellStyle name="Note 4 9 3 5 4" xfId="22298"/>
    <cellStyle name="Note 4 9 3 5 5" xfId="36750"/>
    <cellStyle name="Note 4 9 3 6" xfId="7324"/>
    <cellStyle name="Note 4 9 3 6 2" xfId="24759"/>
    <cellStyle name="Note 4 9 3 6 3" xfId="39211"/>
    <cellStyle name="Note 4 9 3 7" xfId="9765"/>
    <cellStyle name="Note 4 9 3 7 2" xfId="27200"/>
    <cellStyle name="Note 4 9 3 7 3" xfId="41652"/>
    <cellStyle name="Note 4 9 3 8" xfId="12185"/>
    <cellStyle name="Note 4 9 3 8 2" xfId="29620"/>
    <cellStyle name="Note 4 9 3 8 3" xfId="44072"/>
    <cellStyle name="Note 4 9 3 9" xfId="19192"/>
    <cellStyle name="Note 4 9 4" xfId="2355"/>
    <cellStyle name="Note 4 9 4 2" xfId="2356"/>
    <cellStyle name="Note 4 9 4 2 2" xfId="4867"/>
    <cellStyle name="Note 4 9 4 2 2 2" xfId="14279"/>
    <cellStyle name="Note 4 9 4 2 2 2 2" xfId="31714"/>
    <cellStyle name="Note 4 9 4 2 2 2 3" xfId="46166"/>
    <cellStyle name="Note 4 9 4 2 2 3" xfId="16740"/>
    <cellStyle name="Note 4 9 4 2 2 3 2" xfId="34175"/>
    <cellStyle name="Note 4 9 4 2 2 3 3" xfId="48627"/>
    <cellStyle name="Note 4 9 4 2 2 4" xfId="22303"/>
    <cellStyle name="Note 4 9 4 2 2 5" xfId="36755"/>
    <cellStyle name="Note 4 9 4 2 3" xfId="7329"/>
    <cellStyle name="Note 4 9 4 2 3 2" xfId="24764"/>
    <cellStyle name="Note 4 9 4 2 3 3" xfId="39216"/>
    <cellStyle name="Note 4 9 4 2 4" xfId="9770"/>
    <cellStyle name="Note 4 9 4 2 4 2" xfId="27205"/>
    <cellStyle name="Note 4 9 4 2 4 3" xfId="41657"/>
    <cellStyle name="Note 4 9 4 2 5" xfId="12190"/>
    <cellStyle name="Note 4 9 4 2 5 2" xfId="29625"/>
    <cellStyle name="Note 4 9 4 2 5 3" xfId="44077"/>
    <cellStyle name="Note 4 9 4 2 6" xfId="19197"/>
    <cellStyle name="Note 4 9 4 3" xfId="2357"/>
    <cellStyle name="Note 4 9 4 3 2" xfId="4868"/>
    <cellStyle name="Note 4 9 4 3 2 2" xfId="14280"/>
    <cellStyle name="Note 4 9 4 3 2 2 2" xfId="31715"/>
    <cellStyle name="Note 4 9 4 3 2 2 3" xfId="46167"/>
    <cellStyle name="Note 4 9 4 3 2 3" xfId="16741"/>
    <cellStyle name="Note 4 9 4 3 2 3 2" xfId="34176"/>
    <cellStyle name="Note 4 9 4 3 2 3 3" xfId="48628"/>
    <cellStyle name="Note 4 9 4 3 2 4" xfId="22304"/>
    <cellStyle name="Note 4 9 4 3 2 5" xfId="36756"/>
    <cellStyle name="Note 4 9 4 3 3" xfId="7330"/>
    <cellStyle name="Note 4 9 4 3 3 2" xfId="24765"/>
    <cellStyle name="Note 4 9 4 3 3 3" xfId="39217"/>
    <cellStyle name="Note 4 9 4 3 4" xfId="9771"/>
    <cellStyle name="Note 4 9 4 3 4 2" xfId="27206"/>
    <cellStyle name="Note 4 9 4 3 4 3" xfId="41658"/>
    <cellStyle name="Note 4 9 4 3 5" xfId="12191"/>
    <cellStyle name="Note 4 9 4 3 5 2" xfId="29626"/>
    <cellStyle name="Note 4 9 4 3 5 3" xfId="44078"/>
    <cellStyle name="Note 4 9 4 3 6" xfId="19198"/>
    <cellStyle name="Note 4 9 4 4" xfId="2358"/>
    <cellStyle name="Note 4 9 4 4 2" xfId="4869"/>
    <cellStyle name="Note 4 9 4 4 2 2" xfId="22305"/>
    <cellStyle name="Note 4 9 4 4 2 3" xfId="36757"/>
    <cellStyle name="Note 4 9 4 4 3" xfId="7331"/>
    <cellStyle name="Note 4 9 4 4 3 2" xfId="24766"/>
    <cellStyle name="Note 4 9 4 4 3 3" xfId="39218"/>
    <cellStyle name="Note 4 9 4 4 4" xfId="9772"/>
    <cellStyle name="Note 4 9 4 4 4 2" xfId="27207"/>
    <cellStyle name="Note 4 9 4 4 4 3" xfId="41659"/>
    <cellStyle name="Note 4 9 4 4 5" xfId="12192"/>
    <cellStyle name="Note 4 9 4 4 5 2" xfId="29627"/>
    <cellStyle name="Note 4 9 4 4 5 3" xfId="44079"/>
    <cellStyle name="Note 4 9 4 4 6" xfId="15369"/>
    <cellStyle name="Note 4 9 4 4 6 2" xfId="32804"/>
    <cellStyle name="Note 4 9 4 4 6 3" xfId="47256"/>
    <cellStyle name="Note 4 9 4 4 7" xfId="19199"/>
    <cellStyle name="Note 4 9 4 4 8" xfId="20531"/>
    <cellStyle name="Note 4 9 4 5" xfId="4866"/>
    <cellStyle name="Note 4 9 4 5 2" xfId="14278"/>
    <cellStyle name="Note 4 9 4 5 2 2" xfId="31713"/>
    <cellStyle name="Note 4 9 4 5 2 3" xfId="46165"/>
    <cellStyle name="Note 4 9 4 5 3" xfId="16739"/>
    <cellStyle name="Note 4 9 4 5 3 2" xfId="34174"/>
    <cellStyle name="Note 4 9 4 5 3 3" xfId="48626"/>
    <cellStyle name="Note 4 9 4 5 4" xfId="22302"/>
    <cellStyle name="Note 4 9 4 5 5" xfId="36754"/>
    <cellStyle name="Note 4 9 4 6" xfId="7328"/>
    <cellStyle name="Note 4 9 4 6 2" xfId="24763"/>
    <cellStyle name="Note 4 9 4 6 3" xfId="39215"/>
    <cellStyle name="Note 4 9 4 7" xfId="9769"/>
    <cellStyle name="Note 4 9 4 7 2" xfId="27204"/>
    <cellStyle name="Note 4 9 4 7 3" xfId="41656"/>
    <cellStyle name="Note 4 9 4 8" xfId="12189"/>
    <cellStyle name="Note 4 9 4 8 2" xfId="29624"/>
    <cellStyle name="Note 4 9 4 8 3" xfId="44076"/>
    <cellStyle name="Note 4 9 4 9" xfId="19196"/>
    <cellStyle name="Note 4 9 5" xfId="2359"/>
    <cellStyle name="Note 4 9 5 2" xfId="2360"/>
    <cellStyle name="Note 4 9 5 2 2" xfId="4871"/>
    <cellStyle name="Note 4 9 5 2 2 2" xfId="14282"/>
    <cellStyle name="Note 4 9 5 2 2 2 2" xfId="31717"/>
    <cellStyle name="Note 4 9 5 2 2 2 3" xfId="46169"/>
    <cellStyle name="Note 4 9 5 2 2 3" xfId="16743"/>
    <cellStyle name="Note 4 9 5 2 2 3 2" xfId="34178"/>
    <cellStyle name="Note 4 9 5 2 2 3 3" xfId="48630"/>
    <cellStyle name="Note 4 9 5 2 2 4" xfId="22307"/>
    <cellStyle name="Note 4 9 5 2 2 5" xfId="36759"/>
    <cellStyle name="Note 4 9 5 2 3" xfId="7333"/>
    <cellStyle name="Note 4 9 5 2 3 2" xfId="24768"/>
    <cellStyle name="Note 4 9 5 2 3 3" xfId="39220"/>
    <cellStyle name="Note 4 9 5 2 4" xfId="9774"/>
    <cellStyle name="Note 4 9 5 2 4 2" xfId="27209"/>
    <cellStyle name="Note 4 9 5 2 4 3" xfId="41661"/>
    <cellStyle name="Note 4 9 5 2 5" xfId="12194"/>
    <cellStyle name="Note 4 9 5 2 5 2" xfId="29629"/>
    <cellStyle name="Note 4 9 5 2 5 3" xfId="44081"/>
    <cellStyle name="Note 4 9 5 2 6" xfId="19201"/>
    <cellStyle name="Note 4 9 5 3" xfId="2361"/>
    <cellStyle name="Note 4 9 5 3 2" xfId="4872"/>
    <cellStyle name="Note 4 9 5 3 2 2" xfId="14283"/>
    <cellStyle name="Note 4 9 5 3 2 2 2" xfId="31718"/>
    <cellStyle name="Note 4 9 5 3 2 2 3" xfId="46170"/>
    <cellStyle name="Note 4 9 5 3 2 3" xfId="16744"/>
    <cellStyle name="Note 4 9 5 3 2 3 2" xfId="34179"/>
    <cellStyle name="Note 4 9 5 3 2 3 3" xfId="48631"/>
    <cellStyle name="Note 4 9 5 3 2 4" xfId="22308"/>
    <cellStyle name="Note 4 9 5 3 2 5" xfId="36760"/>
    <cellStyle name="Note 4 9 5 3 3" xfId="7334"/>
    <cellStyle name="Note 4 9 5 3 3 2" xfId="24769"/>
    <cellStyle name="Note 4 9 5 3 3 3" xfId="39221"/>
    <cellStyle name="Note 4 9 5 3 4" xfId="9775"/>
    <cellStyle name="Note 4 9 5 3 4 2" xfId="27210"/>
    <cellStyle name="Note 4 9 5 3 4 3" xfId="41662"/>
    <cellStyle name="Note 4 9 5 3 5" xfId="12195"/>
    <cellStyle name="Note 4 9 5 3 5 2" xfId="29630"/>
    <cellStyle name="Note 4 9 5 3 5 3" xfId="44082"/>
    <cellStyle name="Note 4 9 5 3 6" xfId="19202"/>
    <cellStyle name="Note 4 9 5 4" xfId="2362"/>
    <cellStyle name="Note 4 9 5 4 2" xfId="4873"/>
    <cellStyle name="Note 4 9 5 4 2 2" xfId="22309"/>
    <cellStyle name="Note 4 9 5 4 2 3" xfId="36761"/>
    <cellStyle name="Note 4 9 5 4 3" xfId="7335"/>
    <cellStyle name="Note 4 9 5 4 3 2" xfId="24770"/>
    <cellStyle name="Note 4 9 5 4 3 3" xfId="39222"/>
    <cellStyle name="Note 4 9 5 4 4" xfId="9776"/>
    <cellStyle name="Note 4 9 5 4 4 2" xfId="27211"/>
    <cellStyle name="Note 4 9 5 4 4 3" xfId="41663"/>
    <cellStyle name="Note 4 9 5 4 5" xfId="12196"/>
    <cellStyle name="Note 4 9 5 4 5 2" xfId="29631"/>
    <cellStyle name="Note 4 9 5 4 5 3" xfId="44083"/>
    <cellStyle name="Note 4 9 5 4 6" xfId="15370"/>
    <cellStyle name="Note 4 9 5 4 6 2" xfId="32805"/>
    <cellStyle name="Note 4 9 5 4 6 3" xfId="47257"/>
    <cellStyle name="Note 4 9 5 4 7" xfId="19203"/>
    <cellStyle name="Note 4 9 5 4 8" xfId="20532"/>
    <cellStyle name="Note 4 9 5 5" xfId="4870"/>
    <cellStyle name="Note 4 9 5 5 2" xfId="14281"/>
    <cellStyle name="Note 4 9 5 5 2 2" xfId="31716"/>
    <cellStyle name="Note 4 9 5 5 2 3" xfId="46168"/>
    <cellStyle name="Note 4 9 5 5 3" xfId="16742"/>
    <cellStyle name="Note 4 9 5 5 3 2" xfId="34177"/>
    <cellStyle name="Note 4 9 5 5 3 3" xfId="48629"/>
    <cellStyle name="Note 4 9 5 5 4" xfId="22306"/>
    <cellStyle name="Note 4 9 5 5 5" xfId="36758"/>
    <cellStyle name="Note 4 9 5 6" xfId="7332"/>
    <cellStyle name="Note 4 9 5 6 2" xfId="24767"/>
    <cellStyle name="Note 4 9 5 6 3" xfId="39219"/>
    <cellStyle name="Note 4 9 5 7" xfId="9773"/>
    <cellStyle name="Note 4 9 5 7 2" xfId="27208"/>
    <cellStyle name="Note 4 9 5 7 3" xfId="41660"/>
    <cellStyle name="Note 4 9 5 8" xfId="12193"/>
    <cellStyle name="Note 4 9 5 8 2" xfId="29628"/>
    <cellStyle name="Note 4 9 5 8 3" xfId="44080"/>
    <cellStyle name="Note 4 9 5 9" xfId="19200"/>
    <cellStyle name="Note 4 9 6" xfId="2363"/>
    <cellStyle name="Note 4 9 6 2" xfId="4874"/>
    <cellStyle name="Note 4 9 6 2 2" xfId="14284"/>
    <cellStyle name="Note 4 9 6 2 2 2" xfId="31719"/>
    <cellStyle name="Note 4 9 6 2 2 3" xfId="46171"/>
    <cellStyle name="Note 4 9 6 2 3" xfId="16745"/>
    <cellStyle name="Note 4 9 6 2 3 2" xfId="34180"/>
    <cellStyle name="Note 4 9 6 2 3 3" xfId="48632"/>
    <cellStyle name="Note 4 9 6 2 4" xfId="22310"/>
    <cellStyle name="Note 4 9 6 2 5" xfId="36762"/>
    <cellStyle name="Note 4 9 6 3" xfId="7336"/>
    <cellStyle name="Note 4 9 6 3 2" xfId="24771"/>
    <cellStyle name="Note 4 9 6 3 3" xfId="39223"/>
    <cellStyle name="Note 4 9 6 4" xfId="9777"/>
    <cellStyle name="Note 4 9 6 4 2" xfId="27212"/>
    <cellStyle name="Note 4 9 6 4 3" xfId="41664"/>
    <cellStyle name="Note 4 9 6 5" xfId="12197"/>
    <cellStyle name="Note 4 9 6 5 2" xfId="29632"/>
    <cellStyle name="Note 4 9 6 5 3" xfId="44084"/>
    <cellStyle name="Note 4 9 6 6" xfId="19204"/>
    <cellStyle name="Note 4 9 7" xfId="2364"/>
    <cellStyle name="Note 4 9 7 2" xfId="4875"/>
    <cellStyle name="Note 4 9 7 2 2" xfId="14285"/>
    <cellStyle name="Note 4 9 7 2 2 2" xfId="31720"/>
    <cellStyle name="Note 4 9 7 2 2 3" xfId="46172"/>
    <cellStyle name="Note 4 9 7 2 3" xfId="16746"/>
    <cellStyle name="Note 4 9 7 2 3 2" xfId="34181"/>
    <cellStyle name="Note 4 9 7 2 3 3" xfId="48633"/>
    <cellStyle name="Note 4 9 7 2 4" xfId="22311"/>
    <cellStyle name="Note 4 9 7 2 5" xfId="36763"/>
    <cellStyle name="Note 4 9 7 3" xfId="7337"/>
    <cellStyle name="Note 4 9 7 3 2" xfId="24772"/>
    <cellStyle name="Note 4 9 7 3 3" xfId="39224"/>
    <cellStyle name="Note 4 9 7 4" xfId="9778"/>
    <cellStyle name="Note 4 9 7 4 2" xfId="27213"/>
    <cellStyle name="Note 4 9 7 4 3" xfId="41665"/>
    <cellStyle name="Note 4 9 7 5" xfId="12198"/>
    <cellStyle name="Note 4 9 7 5 2" xfId="29633"/>
    <cellStyle name="Note 4 9 7 5 3" xfId="44085"/>
    <cellStyle name="Note 4 9 7 6" xfId="19205"/>
    <cellStyle name="Note 4 9 8" xfId="2365"/>
    <cellStyle name="Note 4 9 8 2" xfId="4876"/>
    <cellStyle name="Note 4 9 8 2 2" xfId="22312"/>
    <cellStyle name="Note 4 9 8 2 3" xfId="36764"/>
    <cellStyle name="Note 4 9 8 3" xfId="7338"/>
    <cellStyle name="Note 4 9 8 3 2" xfId="24773"/>
    <cellStyle name="Note 4 9 8 3 3" xfId="39225"/>
    <cellStyle name="Note 4 9 8 4" xfId="9779"/>
    <cellStyle name="Note 4 9 8 4 2" xfId="27214"/>
    <cellStyle name="Note 4 9 8 4 3" xfId="41666"/>
    <cellStyle name="Note 4 9 8 5" xfId="12199"/>
    <cellStyle name="Note 4 9 8 5 2" xfId="29634"/>
    <cellStyle name="Note 4 9 8 5 3" xfId="44086"/>
    <cellStyle name="Note 4 9 8 6" xfId="15371"/>
    <cellStyle name="Note 4 9 8 6 2" xfId="32806"/>
    <cellStyle name="Note 4 9 8 6 3" xfId="47258"/>
    <cellStyle name="Note 4 9 8 7" xfId="19206"/>
    <cellStyle name="Note 4 9 8 8" xfId="20533"/>
    <cellStyle name="Note 4 9 9" xfId="4857"/>
    <cellStyle name="Note 4 9 9 2" xfId="14271"/>
    <cellStyle name="Note 4 9 9 2 2" xfId="31706"/>
    <cellStyle name="Note 4 9 9 2 3" xfId="46158"/>
    <cellStyle name="Note 4 9 9 3" xfId="16732"/>
    <cellStyle name="Note 4 9 9 3 2" xfId="34167"/>
    <cellStyle name="Note 4 9 9 3 3" xfId="48619"/>
    <cellStyle name="Note 4 9 9 4" xfId="22293"/>
    <cellStyle name="Note 4 9 9 5" xfId="36745"/>
    <cellStyle name="Note 40" xfId="2366"/>
    <cellStyle name="Note 40 2" xfId="2367"/>
    <cellStyle name="Note 40 2 2" xfId="4878"/>
    <cellStyle name="Note 40 2 2 2" xfId="14287"/>
    <cellStyle name="Note 40 2 2 2 2" xfId="31722"/>
    <cellStyle name="Note 40 2 2 2 3" xfId="46174"/>
    <cellStyle name="Note 40 2 2 3" xfId="16748"/>
    <cellStyle name="Note 40 2 2 3 2" xfId="34183"/>
    <cellStyle name="Note 40 2 2 3 3" xfId="48635"/>
    <cellStyle name="Note 40 2 2 4" xfId="22314"/>
    <cellStyle name="Note 40 2 2 5" xfId="36766"/>
    <cellStyle name="Note 40 2 3" xfId="7340"/>
    <cellStyle name="Note 40 2 3 2" xfId="24775"/>
    <cellStyle name="Note 40 2 3 3" xfId="39227"/>
    <cellStyle name="Note 40 2 4" xfId="9781"/>
    <cellStyle name="Note 40 2 4 2" xfId="27216"/>
    <cellStyle name="Note 40 2 4 3" xfId="41668"/>
    <cellStyle name="Note 40 2 5" xfId="12201"/>
    <cellStyle name="Note 40 2 5 2" xfId="29636"/>
    <cellStyle name="Note 40 2 5 3" xfId="44088"/>
    <cellStyle name="Note 40 2 6" xfId="19208"/>
    <cellStyle name="Note 40 3" xfId="2368"/>
    <cellStyle name="Note 40 3 2" xfId="4879"/>
    <cellStyle name="Note 40 3 2 2" xfId="14288"/>
    <cellStyle name="Note 40 3 2 2 2" xfId="31723"/>
    <cellStyle name="Note 40 3 2 2 3" xfId="46175"/>
    <cellStyle name="Note 40 3 2 3" xfId="16749"/>
    <cellStyle name="Note 40 3 2 3 2" xfId="34184"/>
    <cellStyle name="Note 40 3 2 3 3" xfId="48636"/>
    <cellStyle name="Note 40 3 2 4" xfId="22315"/>
    <cellStyle name="Note 40 3 2 5" xfId="36767"/>
    <cellStyle name="Note 40 3 3" xfId="7341"/>
    <cellStyle name="Note 40 3 3 2" xfId="24776"/>
    <cellStyle name="Note 40 3 3 3" xfId="39228"/>
    <cellStyle name="Note 40 3 4" xfId="9782"/>
    <cellStyle name="Note 40 3 4 2" xfId="27217"/>
    <cellStyle name="Note 40 3 4 3" xfId="41669"/>
    <cellStyle name="Note 40 3 5" xfId="12202"/>
    <cellStyle name="Note 40 3 5 2" xfId="29637"/>
    <cellStyle name="Note 40 3 5 3" xfId="44089"/>
    <cellStyle name="Note 40 3 6" xfId="19209"/>
    <cellStyle name="Note 40 4" xfId="2369"/>
    <cellStyle name="Note 40 4 2" xfId="4880"/>
    <cellStyle name="Note 40 4 2 2" xfId="22316"/>
    <cellStyle name="Note 40 4 2 3" xfId="36768"/>
    <cellStyle name="Note 40 4 3" xfId="7342"/>
    <cellStyle name="Note 40 4 3 2" xfId="24777"/>
    <cellStyle name="Note 40 4 3 3" xfId="39229"/>
    <cellStyle name="Note 40 4 4" xfId="9783"/>
    <cellStyle name="Note 40 4 4 2" xfId="27218"/>
    <cellStyle name="Note 40 4 4 3" xfId="41670"/>
    <cellStyle name="Note 40 4 5" xfId="12203"/>
    <cellStyle name="Note 40 4 5 2" xfId="29638"/>
    <cellStyle name="Note 40 4 5 3" xfId="44090"/>
    <cellStyle name="Note 40 4 6" xfId="15372"/>
    <cellStyle name="Note 40 4 6 2" xfId="32807"/>
    <cellStyle name="Note 40 4 6 3" xfId="47259"/>
    <cellStyle name="Note 40 4 7" xfId="19210"/>
    <cellStyle name="Note 40 4 8" xfId="20534"/>
    <cellStyle name="Note 40 5" xfId="4877"/>
    <cellStyle name="Note 40 5 2" xfId="14286"/>
    <cellStyle name="Note 40 5 2 2" xfId="31721"/>
    <cellStyle name="Note 40 5 2 3" xfId="46173"/>
    <cellStyle name="Note 40 5 3" xfId="16747"/>
    <cellStyle name="Note 40 5 3 2" xfId="34182"/>
    <cellStyle name="Note 40 5 3 3" xfId="48634"/>
    <cellStyle name="Note 40 5 4" xfId="22313"/>
    <cellStyle name="Note 40 5 5" xfId="36765"/>
    <cellStyle name="Note 40 6" xfId="7339"/>
    <cellStyle name="Note 40 6 2" xfId="24774"/>
    <cellStyle name="Note 40 6 3" xfId="39226"/>
    <cellStyle name="Note 40 7" xfId="9780"/>
    <cellStyle name="Note 40 7 2" xfId="27215"/>
    <cellStyle name="Note 40 7 3" xfId="41667"/>
    <cellStyle name="Note 40 8" xfId="12200"/>
    <cellStyle name="Note 40 8 2" xfId="29635"/>
    <cellStyle name="Note 40 8 3" xfId="44087"/>
    <cellStyle name="Note 40 9" xfId="19207"/>
    <cellStyle name="Note 41" xfId="35205"/>
    <cellStyle name="Note 41 2" xfId="35206"/>
    <cellStyle name="Note 41 2 2" xfId="35207"/>
    <cellStyle name="Note 41 3" xfId="35208"/>
    <cellStyle name="Note 5" xfId="2370"/>
    <cellStyle name="Note 5 10" xfId="2371"/>
    <cellStyle name="Note 5 10 10" xfId="7344"/>
    <cellStyle name="Note 5 10 10 2" xfId="24779"/>
    <cellStyle name="Note 5 10 10 3" xfId="39231"/>
    <cellStyle name="Note 5 10 11" xfId="9785"/>
    <cellStyle name="Note 5 10 11 2" xfId="27220"/>
    <cellStyle name="Note 5 10 11 3" xfId="41672"/>
    <cellStyle name="Note 5 10 12" xfId="12205"/>
    <cellStyle name="Note 5 10 12 2" xfId="29640"/>
    <cellStyle name="Note 5 10 12 3" xfId="44092"/>
    <cellStyle name="Note 5 10 13" xfId="19212"/>
    <cellStyle name="Note 5 10 2" xfId="2372"/>
    <cellStyle name="Note 5 10 2 2" xfId="2373"/>
    <cellStyle name="Note 5 10 2 2 2" xfId="4884"/>
    <cellStyle name="Note 5 10 2 2 2 2" xfId="14292"/>
    <cellStyle name="Note 5 10 2 2 2 2 2" xfId="31727"/>
    <cellStyle name="Note 5 10 2 2 2 2 3" xfId="46179"/>
    <cellStyle name="Note 5 10 2 2 2 3" xfId="16753"/>
    <cellStyle name="Note 5 10 2 2 2 3 2" xfId="34188"/>
    <cellStyle name="Note 5 10 2 2 2 3 3" xfId="48640"/>
    <cellStyle name="Note 5 10 2 2 2 4" xfId="22320"/>
    <cellStyle name="Note 5 10 2 2 2 5" xfId="36772"/>
    <cellStyle name="Note 5 10 2 2 3" xfId="7346"/>
    <cellStyle name="Note 5 10 2 2 3 2" xfId="24781"/>
    <cellStyle name="Note 5 10 2 2 3 3" xfId="39233"/>
    <cellStyle name="Note 5 10 2 2 4" xfId="9787"/>
    <cellStyle name="Note 5 10 2 2 4 2" xfId="27222"/>
    <cellStyle name="Note 5 10 2 2 4 3" xfId="41674"/>
    <cellStyle name="Note 5 10 2 2 5" xfId="12207"/>
    <cellStyle name="Note 5 10 2 2 5 2" xfId="29642"/>
    <cellStyle name="Note 5 10 2 2 5 3" xfId="44094"/>
    <cellStyle name="Note 5 10 2 2 6" xfId="19214"/>
    <cellStyle name="Note 5 10 2 3" xfId="2374"/>
    <cellStyle name="Note 5 10 2 3 2" xfId="4885"/>
    <cellStyle name="Note 5 10 2 3 2 2" xfId="14293"/>
    <cellStyle name="Note 5 10 2 3 2 2 2" xfId="31728"/>
    <cellStyle name="Note 5 10 2 3 2 2 3" xfId="46180"/>
    <cellStyle name="Note 5 10 2 3 2 3" xfId="16754"/>
    <cellStyle name="Note 5 10 2 3 2 3 2" xfId="34189"/>
    <cellStyle name="Note 5 10 2 3 2 3 3" xfId="48641"/>
    <cellStyle name="Note 5 10 2 3 2 4" xfId="22321"/>
    <cellStyle name="Note 5 10 2 3 2 5" xfId="36773"/>
    <cellStyle name="Note 5 10 2 3 3" xfId="7347"/>
    <cellStyle name="Note 5 10 2 3 3 2" xfId="24782"/>
    <cellStyle name="Note 5 10 2 3 3 3" xfId="39234"/>
    <cellStyle name="Note 5 10 2 3 4" xfId="9788"/>
    <cellStyle name="Note 5 10 2 3 4 2" xfId="27223"/>
    <cellStyle name="Note 5 10 2 3 4 3" xfId="41675"/>
    <cellStyle name="Note 5 10 2 3 5" xfId="12208"/>
    <cellStyle name="Note 5 10 2 3 5 2" xfId="29643"/>
    <cellStyle name="Note 5 10 2 3 5 3" xfId="44095"/>
    <cellStyle name="Note 5 10 2 3 6" xfId="19215"/>
    <cellStyle name="Note 5 10 2 4" xfId="2375"/>
    <cellStyle name="Note 5 10 2 4 2" xfId="4886"/>
    <cellStyle name="Note 5 10 2 4 2 2" xfId="22322"/>
    <cellStyle name="Note 5 10 2 4 2 3" xfId="36774"/>
    <cellStyle name="Note 5 10 2 4 3" xfId="7348"/>
    <cellStyle name="Note 5 10 2 4 3 2" xfId="24783"/>
    <cellStyle name="Note 5 10 2 4 3 3" xfId="39235"/>
    <cellStyle name="Note 5 10 2 4 4" xfId="9789"/>
    <cellStyle name="Note 5 10 2 4 4 2" xfId="27224"/>
    <cellStyle name="Note 5 10 2 4 4 3" xfId="41676"/>
    <cellStyle name="Note 5 10 2 4 5" xfId="12209"/>
    <cellStyle name="Note 5 10 2 4 5 2" xfId="29644"/>
    <cellStyle name="Note 5 10 2 4 5 3" xfId="44096"/>
    <cellStyle name="Note 5 10 2 4 6" xfId="15373"/>
    <cellStyle name="Note 5 10 2 4 6 2" xfId="32808"/>
    <cellStyle name="Note 5 10 2 4 6 3" xfId="47260"/>
    <cellStyle name="Note 5 10 2 4 7" xfId="19216"/>
    <cellStyle name="Note 5 10 2 4 8" xfId="20535"/>
    <cellStyle name="Note 5 10 2 5" xfId="4883"/>
    <cellStyle name="Note 5 10 2 5 2" xfId="14291"/>
    <cellStyle name="Note 5 10 2 5 2 2" xfId="31726"/>
    <cellStyle name="Note 5 10 2 5 2 3" xfId="46178"/>
    <cellStyle name="Note 5 10 2 5 3" xfId="16752"/>
    <cellStyle name="Note 5 10 2 5 3 2" xfId="34187"/>
    <cellStyle name="Note 5 10 2 5 3 3" xfId="48639"/>
    <cellStyle name="Note 5 10 2 5 4" xfId="22319"/>
    <cellStyle name="Note 5 10 2 5 5" xfId="36771"/>
    <cellStyle name="Note 5 10 2 6" xfId="7345"/>
    <cellStyle name="Note 5 10 2 6 2" xfId="24780"/>
    <cellStyle name="Note 5 10 2 6 3" xfId="39232"/>
    <cellStyle name="Note 5 10 2 7" xfId="9786"/>
    <cellStyle name="Note 5 10 2 7 2" xfId="27221"/>
    <cellStyle name="Note 5 10 2 7 3" xfId="41673"/>
    <cellStyle name="Note 5 10 2 8" xfId="12206"/>
    <cellStyle name="Note 5 10 2 8 2" xfId="29641"/>
    <cellStyle name="Note 5 10 2 8 3" xfId="44093"/>
    <cellStyle name="Note 5 10 2 9" xfId="19213"/>
    <cellStyle name="Note 5 10 3" xfId="2376"/>
    <cellStyle name="Note 5 10 3 2" xfId="2377"/>
    <cellStyle name="Note 5 10 3 2 2" xfId="4888"/>
    <cellStyle name="Note 5 10 3 2 2 2" xfId="14295"/>
    <cellStyle name="Note 5 10 3 2 2 2 2" xfId="31730"/>
    <cellStyle name="Note 5 10 3 2 2 2 3" xfId="46182"/>
    <cellStyle name="Note 5 10 3 2 2 3" xfId="16756"/>
    <cellStyle name="Note 5 10 3 2 2 3 2" xfId="34191"/>
    <cellStyle name="Note 5 10 3 2 2 3 3" xfId="48643"/>
    <cellStyle name="Note 5 10 3 2 2 4" xfId="22324"/>
    <cellStyle name="Note 5 10 3 2 2 5" xfId="36776"/>
    <cellStyle name="Note 5 10 3 2 3" xfId="7350"/>
    <cellStyle name="Note 5 10 3 2 3 2" xfId="24785"/>
    <cellStyle name="Note 5 10 3 2 3 3" xfId="39237"/>
    <cellStyle name="Note 5 10 3 2 4" xfId="9791"/>
    <cellStyle name="Note 5 10 3 2 4 2" xfId="27226"/>
    <cellStyle name="Note 5 10 3 2 4 3" xfId="41678"/>
    <cellStyle name="Note 5 10 3 2 5" xfId="12211"/>
    <cellStyle name="Note 5 10 3 2 5 2" xfId="29646"/>
    <cellStyle name="Note 5 10 3 2 5 3" xfId="44098"/>
    <cellStyle name="Note 5 10 3 2 6" xfId="19218"/>
    <cellStyle name="Note 5 10 3 3" xfId="2378"/>
    <cellStyle name="Note 5 10 3 3 2" xfId="4889"/>
    <cellStyle name="Note 5 10 3 3 2 2" xfId="14296"/>
    <cellStyle name="Note 5 10 3 3 2 2 2" xfId="31731"/>
    <cellStyle name="Note 5 10 3 3 2 2 3" xfId="46183"/>
    <cellStyle name="Note 5 10 3 3 2 3" xfId="16757"/>
    <cellStyle name="Note 5 10 3 3 2 3 2" xfId="34192"/>
    <cellStyle name="Note 5 10 3 3 2 3 3" xfId="48644"/>
    <cellStyle name="Note 5 10 3 3 2 4" xfId="22325"/>
    <cellStyle name="Note 5 10 3 3 2 5" xfId="36777"/>
    <cellStyle name="Note 5 10 3 3 3" xfId="7351"/>
    <cellStyle name="Note 5 10 3 3 3 2" xfId="24786"/>
    <cellStyle name="Note 5 10 3 3 3 3" xfId="39238"/>
    <cellStyle name="Note 5 10 3 3 4" xfId="9792"/>
    <cellStyle name="Note 5 10 3 3 4 2" xfId="27227"/>
    <cellStyle name="Note 5 10 3 3 4 3" xfId="41679"/>
    <cellStyle name="Note 5 10 3 3 5" xfId="12212"/>
    <cellStyle name="Note 5 10 3 3 5 2" xfId="29647"/>
    <cellStyle name="Note 5 10 3 3 5 3" xfId="44099"/>
    <cellStyle name="Note 5 10 3 3 6" xfId="19219"/>
    <cellStyle name="Note 5 10 3 4" xfId="2379"/>
    <cellStyle name="Note 5 10 3 4 2" xfId="4890"/>
    <cellStyle name="Note 5 10 3 4 2 2" xfId="22326"/>
    <cellStyle name="Note 5 10 3 4 2 3" xfId="36778"/>
    <cellStyle name="Note 5 10 3 4 3" xfId="7352"/>
    <cellStyle name="Note 5 10 3 4 3 2" xfId="24787"/>
    <cellStyle name="Note 5 10 3 4 3 3" xfId="39239"/>
    <cellStyle name="Note 5 10 3 4 4" xfId="9793"/>
    <cellStyle name="Note 5 10 3 4 4 2" xfId="27228"/>
    <cellStyle name="Note 5 10 3 4 4 3" xfId="41680"/>
    <cellStyle name="Note 5 10 3 4 5" xfId="12213"/>
    <cellStyle name="Note 5 10 3 4 5 2" xfId="29648"/>
    <cellStyle name="Note 5 10 3 4 5 3" xfId="44100"/>
    <cellStyle name="Note 5 10 3 4 6" xfId="15374"/>
    <cellStyle name="Note 5 10 3 4 6 2" xfId="32809"/>
    <cellStyle name="Note 5 10 3 4 6 3" xfId="47261"/>
    <cellStyle name="Note 5 10 3 4 7" xfId="19220"/>
    <cellStyle name="Note 5 10 3 4 8" xfId="20536"/>
    <cellStyle name="Note 5 10 3 5" xfId="4887"/>
    <cellStyle name="Note 5 10 3 5 2" xfId="14294"/>
    <cellStyle name="Note 5 10 3 5 2 2" xfId="31729"/>
    <cellStyle name="Note 5 10 3 5 2 3" xfId="46181"/>
    <cellStyle name="Note 5 10 3 5 3" xfId="16755"/>
    <cellStyle name="Note 5 10 3 5 3 2" xfId="34190"/>
    <cellStyle name="Note 5 10 3 5 3 3" xfId="48642"/>
    <cellStyle name="Note 5 10 3 5 4" xfId="22323"/>
    <cellStyle name="Note 5 10 3 5 5" xfId="36775"/>
    <cellStyle name="Note 5 10 3 6" xfId="7349"/>
    <cellStyle name="Note 5 10 3 6 2" xfId="24784"/>
    <cellStyle name="Note 5 10 3 6 3" xfId="39236"/>
    <cellStyle name="Note 5 10 3 7" xfId="9790"/>
    <cellStyle name="Note 5 10 3 7 2" xfId="27225"/>
    <cellStyle name="Note 5 10 3 7 3" xfId="41677"/>
    <cellStyle name="Note 5 10 3 8" xfId="12210"/>
    <cellStyle name="Note 5 10 3 8 2" xfId="29645"/>
    <cellStyle name="Note 5 10 3 8 3" xfId="44097"/>
    <cellStyle name="Note 5 10 3 9" xfId="19217"/>
    <cellStyle name="Note 5 10 4" xfId="2380"/>
    <cellStyle name="Note 5 10 4 2" xfId="2381"/>
    <cellStyle name="Note 5 10 4 2 2" xfId="4892"/>
    <cellStyle name="Note 5 10 4 2 2 2" xfId="14298"/>
    <cellStyle name="Note 5 10 4 2 2 2 2" xfId="31733"/>
    <cellStyle name="Note 5 10 4 2 2 2 3" xfId="46185"/>
    <cellStyle name="Note 5 10 4 2 2 3" xfId="16759"/>
    <cellStyle name="Note 5 10 4 2 2 3 2" xfId="34194"/>
    <cellStyle name="Note 5 10 4 2 2 3 3" xfId="48646"/>
    <cellStyle name="Note 5 10 4 2 2 4" xfId="22328"/>
    <cellStyle name="Note 5 10 4 2 2 5" xfId="36780"/>
    <cellStyle name="Note 5 10 4 2 3" xfId="7354"/>
    <cellStyle name="Note 5 10 4 2 3 2" xfId="24789"/>
    <cellStyle name="Note 5 10 4 2 3 3" xfId="39241"/>
    <cellStyle name="Note 5 10 4 2 4" xfId="9795"/>
    <cellStyle name="Note 5 10 4 2 4 2" xfId="27230"/>
    <cellStyle name="Note 5 10 4 2 4 3" xfId="41682"/>
    <cellStyle name="Note 5 10 4 2 5" xfId="12215"/>
    <cellStyle name="Note 5 10 4 2 5 2" xfId="29650"/>
    <cellStyle name="Note 5 10 4 2 5 3" xfId="44102"/>
    <cellStyle name="Note 5 10 4 2 6" xfId="19222"/>
    <cellStyle name="Note 5 10 4 3" xfId="2382"/>
    <cellStyle name="Note 5 10 4 3 2" xfId="4893"/>
    <cellStyle name="Note 5 10 4 3 2 2" xfId="14299"/>
    <cellStyle name="Note 5 10 4 3 2 2 2" xfId="31734"/>
    <cellStyle name="Note 5 10 4 3 2 2 3" xfId="46186"/>
    <cellStyle name="Note 5 10 4 3 2 3" xfId="16760"/>
    <cellStyle name="Note 5 10 4 3 2 3 2" xfId="34195"/>
    <cellStyle name="Note 5 10 4 3 2 3 3" xfId="48647"/>
    <cellStyle name="Note 5 10 4 3 2 4" xfId="22329"/>
    <cellStyle name="Note 5 10 4 3 2 5" xfId="36781"/>
    <cellStyle name="Note 5 10 4 3 3" xfId="7355"/>
    <cellStyle name="Note 5 10 4 3 3 2" xfId="24790"/>
    <cellStyle name="Note 5 10 4 3 3 3" xfId="39242"/>
    <cellStyle name="Note 5 10 4 3 4" xfId="9796"/>
    <cellStyle name="Note 5 10 4 3 4 2" xfId="27231"/>
    <cellStyle name="Note 5 10 4 3 4 3" xfId="41683"/>
    <cellStyle name="Note 5 10 4 3 5" xfId="12216"/>
    <cellStyle name="Note 5 10 4 3 5 2" xfId="29651"/>
    <cellStyle name="Note 5 10 4 3 5 3" xfId="44103"/>
    <cellStyle name="Note 5 10 4 3 6" xfId="19223"/>
    <cellStyle name="Note 5 10 4 4" xfId="2383"/>
    <cellStyle name="Note 5 10 4 4 2" xfId="4894"/>
    <cellStyle name="Note 5 10 4 4 2 2" xfId="22330"/>
    <cellStyle name="Note 5 10 4 4 2 3" xfId="36782"/>
    <cellStyle name="Note 5 10 4 4 3" xfId="7356"/>
    <cellStyle name="Note 5 10 4 4 3 2" xfId="24791"/>
    <cellStyle name="Note 5 10 4 4 3 3" xfId="39243"/>
    <cellStyle name="Note 5 10 4 4 4" xfId="9797"/>
    <cellStyle name="Note 5 10 4 4 4 2" xfId="27232"/>
    <cellStyle name="Note 5 10 4 4 4 3" xfId="41684"/>
    <cellStyle name="Note 5 10 4 4 5" xfId="12217"/>
    <cellStyle name="Note 5 10 4 4 5 2" xfId="29652"/>
    <cellStyle name="Note 5 10 4 4 5 3" xfId="44104"/>
    <cellStyle name="Note 5 10 4 4 6" xfId="15375"/>
    <cellStyle name="Note 5 10 4 4 6 2" xfId="32810"/>
    <cellStyle name="Note 5 10 4 4 6 3" xfId="47262"/>
    <cellStyle name="Note 5 10 4 4 7" xfId="19224"/>
    <cellStyle name="Note 5 10 4 4 8" xfId="20537"/>
    <cellStyle name="Note 5 10 4 5" xfId="4891"/>
    <cellStyle name="Note 5 10 4 5 2" xfId="14297"/>
    <cellStyle name="Note 5 10 4 5 2 2" xfId="31732"/>
    <cellStyle name="Note 5 10 4 5 2 3" xfId="46184"/>
    <cellStyle name="Note 5 10 4 5 3" xfId="16758"/>
    <cellStyle name="Note 5 10 4 5 3 2" xfId="34193"/>
    <cellStyle name="Note 5 10 4 5 3 3" xfId="48645"/>
    <cellStyle name="Note 5 10 4 5 4" xfId="22327"/>
    <cellStyle name="Note 5 10 4 5 5" xfId="36779"/>
    <cellStyle name="Note 5 10 4 6" xfId="7353"/>
    <cellStyle name="Note 5 10 4 6 2" xfId="24788"/>
    <cellStyle name="Note 5 10 4 6 3" xfId="39240"/>
    <cellStyle name="Note 5 10 4 7" xfId="9794"/>
    <cellStyle name="Note 5 10 4 7 2" xfId="27229"/>
    <cellStyle name="Note 5 10 4 7 3" xfId="41681"/>
    <cellStyle name="Note 5 10 4 8" xfId="12214"/>
    <cellStyle name="Note 5 10 4 8 2" xfId="29649"/>
    <cellStyle name="Note 5 10 4 8 3" xfId="44101"/>
    <cellStyle name="Note 5 10 4 9" xfId="19221"/>
    <cellStyle name="Note 5 10 5" xfId="2384"/>
    <cellStyle name="Note 5 10 5 2" xfId="2385"/>
    <cellStyle name="Note 5 10 5 2 2" xfId="4896"/>
    <cellStyle name="Note 5 10 5 2 2 2" xfId="14301"/>
    <cellStyle name="Note 5 10 5 2 2 2 2" xfId="31736"/>
    <cellStyle name="Note 5 10 5 2 2 2 3" xfId="46188"/>
    <cellStyle name="Note 5 10 5 2 2 3" xfId="16762"/>
    <cellStyle name="Note 5 10 5 2 2 3 2" xfId="34197"/>
    <cellStyle name="Note 5 10 5 2 2 3 3" xfId="48649"/>
    <cellStyle name="Note 5 10 5 2 2 4" xfId="22332"/>
    <cellStyle name="Note 5 10 5 2 2 5" xfId="36784"/>
    <cellStyle name="Note 5 10 5 2 3" xfId="7358"/>
    <cellStyle name="Note 5 10 5 2 3 2" xfId="24793"/>
    <cellStyle name="Note 5 10 5 2 3 3" xfId="39245"/>
    <cellStyle name="Note 5 10 5 2 4" xfId="9799"/>
    <cellStyle name="Note 5 10 5 2 4 2" xfId="27234"/>
    <cellStyle name="Note 5 10 5 2 4 3" xfId="41686"/>
    <cellStyle name="Note 5 10 5 2 5" xfId="12219"/>
    <cellStyle name="Note 5 10 5 2 5 2" xfId="29654"/>
    <cellStyle name="Note 5 10 5 2 5 3" xfId="44106"/>
    <cellStyle name="Note 5 10 5 2 6" xfId="19226"/>
    <cellStyle name="Note 5 10 5 3" xfId="2386"/>
    <cellStyle name="Note 5 10 5 3 2" xfId="4897"/>
    <cellStyle name="Note 5 10 5 3 2 2" xfId="14302"/>
    <cellStyle name="Note 5 10 5 3 2 2 2" xfId="31737"/>
    <cellStyle name="Note 5 10 5 3 2 2 3" xfId="46189"/>
    <cellStyle name="Note 5 10 5 3 2 3" xfId="16763"/>
    <cellStyle name="Note 5 10 5 3 2 3 2" xfId="34198"/>
    <cellStyle name="Note 5 10 5 3 2 3 3" xfId="48650"/>
    <cellStyle name="Note 5 10 5 3 2 4" xfId="22333"/>
    <cellStyle name="Note 5 10 5 3 2 5" xfId="36785"/>
    <cellStyle name="Note 5 10 5 3 3" xfId="7359"/>
    <cellStyle name="Note 5 10 5 3 3 2" xfId="24794"/>
    <cellStyle name="Note 5 10 5 3 3 3" xfId="39246"/>
    <cellStyle name="Note 5 10 5 3 4" xfId="9800"/>
    <cellStyle name="Note 5 10 5 3 4 2" xfId="27235"/>
    <cellStyle name="Note 5 10 5 3 4 3" xfId="41687"/>
    <cellStyle name="Note 5 10 5 3 5" xfId="12220"/>
    <cellStyle name="Note 5 10 5 3 5 2" xfId="29655"/>
    <cellStyle name="Note 5 10 5 3 5 3" xfId="44107"/>
    <cellStyle name="Note 5 10 5 3 6" xfId="19227"/>
    <cellStyle name="Note 5 10 5 4" xfId="2387"/>
    <cellStyle name="Note 5 10 5 4 2" xfId="4898"/>
    <cellStyle name="Note 5 10 5 4 2 2" xfId="22334"/>
    <cellStyle name="Note 5 10 5 4 2 3" xfId="36786"/>
    <cellStyle name="Note 5 10 5 4 3" xfId="7360"/>
    <cellStyle name="Note 5 10 5 4 3 2" xfId="24795"/>
    <cellStyle name="Note 5 10 5 4 3 3" xfId="39247"/>
    <cellStyle name="Note 5 10 5 4 4" xfId="9801"/>
    <cellStyle name="Note 5 10 5 4 4 2" xfId="27236"/>
    <cellStyle name="Note 5 10 5 4 4 3" xfId="41688"/>
    <cellStyle name="Note 5 10 5 4 5" xfId="12221"/>
    <cellStyle name="Note 5 10 5 4 5 2" xfId="29656"/>
    <cellStyle name="Note 5 10 5 4 5 3" xfId="44108"/>
    <cellStyle name="Note 5 10 5 4 6" xfId="15376"/>
    <cellStyle name="Note 5 10 5 4 6 2" xfId="32811"/>
    <cellStyle name="Note 5 10 5 4 6 3" xfId="47263"/>
    <cellStyle name="Note 5 10 5 4 7" xfId="19228"/>
    <cellStyle name="Note 5 10 5 4 8" xfId="20538"/>
    <cellStyle name="Note 5 10 5 5" xfId="4895"/>
    <cellStyle name="Note 5 10 5 5 2" xfId="14300"/>
    <cellStyle name="Note 5 10 5 5 2 2" xfId="31735"/>
    <cellStyle name="Note 5 10 5 5 2 3" xfId="46187"/>
    <cellStyle name="Note 5 10 5 5 3" xfId="16761"/>
    <cellStyle name="Note 5 10 5 5 3 2" xfId="34196"/>
    <cellStyle name="Note 5 10 5 5 3 3" xfId="48648"/>
    <cellStyle name="Note 5 10 5 5 4" xfId="22331"/>
    <cellStyle name="Note 5 10 5 5 5" xfId="36783"/>
    <cellStyle name="Note 5 10 5 6" xfId="7357"/>
    <cellStyle name="Note 5 10 5 6 2" xfId="24792"/>
    <cellStyle name="Note 5 10 5 6 3" xfId="39244"/>
    <cellStyle name="Note 5 10 5 7" xfId="9798"/>
    <cellStyle name="Note 5 10 5 7 2" xfId="27233"/>
    <cellStyle name="Note 5 10 5 7 3" xfId="41685"/>
    <cellStyle name="Note 5 10 5 8" xfId="12218"/>
    <cellStyle name="Note 5 10 5 8 2" xfId="29653"/>
    <cellStyle name="Note 5 10 5 8 3" xfId="44105"/>
    <cellStyle name="Note 5 10 5 9" xfId="19225"/>
    <cellStyle name="Note 5 10 6" xfId="2388"/>
    <cellStyle name="Note 5 10 6 2" xfId="4899"/>
    <cellStyle name="Note 5 10 6 2 2" xfId="14303"/>
    <cellStyle name="Note 5 10 6 2 2 2" xfId="31738"/>
    <cellStyle name="Note 5 10 6 2 2 3" xfId="46190"/>
    <cellStyle name="Note 5 10 6 2 3" xfId="16764"/>
    <cellStyle name="Note 5 10 6 2 3 2" xfId="34199"/>
    <cellStyle name="Note 5 10 6 2 3 3" xfId="48651"/>
    <cellStyle name="Note 5 10 6 2 4" xfId="22335"/>
    <cellStyle name="Note 5 10 6 2 5" xfId="36787"/>
    <cellStyle name="Note 5 10 6 3" xfId="7361"/>
    <cellStyle name="Note 5 10 6 3 2" xfId="24796"/>
    <cellStyle name="Note 5 10 6 3 3" xfId="39248"/>
    <cellStyle name="Note 5 10 6 4" xfId="9802"/>
    <cellStyle name="Note 5 10 6 4 2" xfId="27237"/>
    <cellStyle name="Note 5 10 6 4 3" xfId="41689"/>
    <cellStyle name="Note 5 10 6 5" xfId="12222"/>
    <cellStyle name="Note 5 10 6 5 2" xfId="29657"/>
    <cellStyle name="Note 5 10 6 5 3" xfId="44109"/>
    <cellStyle name="Note 5 10 6 6" xfId="19229"/>
    <cellStyle name="Note 5 10 7" xfId="2389"/>
    <cellStyle name="Note 5 10 7 2" xfId="4900"/>
    <cellStyle name="Note 5 10 7 2 2" xfId="14304"/>
    <cellStyle name="Note 5 10 7 2 2 2" xfId="31739"/>
    <cellStyle name="Note 5 10 7 2 2 3" xfId="46191"/>
    <cellStyle name="Note 5 10 7 2 3" xfId="16765"/>
    <cellStyle name="Note 5 10 7 2 3 2" xfId="34200"/>
    <cellStyle name="Note 5 10 7 2 3 3" xfId="48652"/>
    <cellStyle name="Note 5 10 7 2 4" xfId="22336"/>
    <cellStyle name="Note 5 10 7 2 5" xfId="36788"/>
    <cellStyle name="Note 5 10 7 3" xfId="7362"/>
    <cellStyle name="Note 5 10 7 3 2" xfId="24797"/>
    <cellStyle name="Note 5 10 7 3 3" xfId="39249"/>
    <cellStyle name="Note 5 10 7 4" xfId="9803"/>
    <cellStyle name="Note 5 10 7 4 2" xfId="27238"/>
    <cellStyle name="Note 5 10 7 4 3" xfId="41690"/>
    <cellStyle name="Note 5 10 7 5" xfId="12223"/>
    <cellStyle name="Note 5 10 7 5 2" xfId="29658"/>
    <cellStyle name="Note 5 10 7 5 3" xfId="44110"/>
    <cellStyle name="Note 5 10 7 6" xfId="19230"/>
    <cellStyle name="Note 5 10 8" xfId="2390"/>
    <cellStyle name="Note 5 10 8 2" xfId="4901"/>
    <cellStyle name="Note 5 10 8 2 2" xfId="22337"/>
    <cellStyle name="Note 5 10 8 2 3" xfId="36789"/>
    <cellStyle name="Note 5 10 8 3" xfId="7363"/>
    <cellStyle name="Note 5 10 8 3 2" xfId="24798"/>
    <cellStyle name="Note 5 10 8 3 3" xfId="39250"/>
    <cellStyle name="Note 5 10 8 4" xfId="9804"/>
    <cellStyle name="Note 5 10 8 4 2" xfId="27239"/>
    <cellStyle name="Note 5 10 8 4 3" xfId="41691"/>
    <cellStyle name="Note 5 10 8 5" xfId="12224"/>
    <cellStyle name="Note 5 10 8 5 2" xfId="29659"/>
    <cellStyle name="Note 5 10 8 5 3" xfId="44111"/>
    <cellStyle name="Note 5 10 8 6" xfId="15377"/>
    <cellStyle name="Note 5 10 8 6 2" xfId="32812"/>
    <cellStyle name="Note 5 10 8 6 3" xfId="47264"/>
    <cellStyle name="Note 5 10 8 7" xfId="19231"/>
    <cellStyle name="Note 5 10 8 8" xfId="20539"/>
    <cellStyle name="Note 5 10 9" xfId="4882"/>
    <cellStyle name="Note 5 10 9 2" xfId="14290"/>
    <cellStyle name="Note 5 10 9 2 2" xfId="31725"/>
    <cellStyle name="Note 5 10 9 2 3" xfId="46177"/>
    <cellStyle name="Note 5 10 9 3" xfId="16751"/>
    <cellStyle name="Note 5 10 9 3 2" xfId="34186"/>
    <cellStyle name="Note 5 10 9 3 3" xfId="48638"/>
    <cellStyle name="Note 5 10 9 4" xfId="22318"/>
    <cellStyle name="Note 5 10 9 5" xfId="36770"/>
    <cellStyle name="Note 5 11" xfId="2391"/>
    <cellStyle name="Note 5 11 10" xfId="7364"/>
    <cellStyle name="Note 5 11 10 2" xfId="24799"/>
    <cellStyle name="Note 5 11 10 3" xfId="39251"/>
    <cellStyle name="Note 5 11 11" xfId="9805"/>
    <cellStyle name="Note 5 11 11 2" xfId="27240"/>
    <cellStyle name="Note 5 11 11 3" xfId="41692"/>
    <cellStyle name="Note 5 11 12" xfId="12225"/>
    <cellStyle name="Note 5 11 12 2" xfId="29660"/>
    <cellStyle name="Note 5 11 12 3" xfId="44112"/>
    <cellStyle name="Note 5 11 13" xfId="19232"/>
    <cellStyle name="Note 5 11 2" xfId="2392"/>
    <cellStyle name="Note 5 11 2 2" xfId="2393"/>
    <cellStyle name="Note 5 11 2 2 2" xfId="4904"/>
    <cellStyle name="Note 5 11 2 2 2 2" xfId="14307"/>
    <cellStyle name="Note 5 11 2 2 2 2 2" xfId="31742"/>
    <cellStyle name="Note 5 11 2 2 2 2 3" xfId="46194"/>
    <cellStyle name="Note 5 11 2 2 2 3" xfId="16768"/>
    <cellStyle name="Note 5 11 2 2 2 3 2" xfId="34203"/>
    <cellStyle name="Note 5 11 2 2 2 3 3" xfId="48655"/>
    <cellStyle name="Note 5 11 2 2 2 4" xfId="22340"/>
    <cellStyle name="Note 5 11 2 2 2 5" xfId="36792"/>
    <cellStyle name="Note 5 11 2 2 3" xfId="7366"/>
    <cellStyle name="Note 5 11 2 2 3 2" xfId="24801"/>
    <cellStyle name="Note 5 11 2 2 3 3" xfId="39253"/>
    <cellStyle name="Note 5 11 2 2 4" xfId="9807"/>
    <cellStyle name="Note 5 11 2 2 4 2" xfId="27242"/>
    <cellStyle name="Note 5 11 2 2 4 3" xfId="41694"/>
    <cellStyle name="Note 5 11 2 2 5" xfId="12227"/>
    <cellStyle name="Note 5 11 2 2 5 2" xfId="29662"/>
    <cellStyle name="Note 5 11 2 2 5 3" xfId="44114"/>
    <cellStyle name="Note 5 11 2 2 6" xfId="19234"/>
    <cellStyle name="Note 5 11 2 3" xfId="2394"/>
    <cellStyle name="Note 5 11 2 3 2" xfId="4905"/>
    <cellStyle name="Note 5 11 2 3 2 2" xfId="14308"/>
    <cellStyle name="Note 5 11 2 3 2 2 2" xfId="31743"/>
    <cellStyle name="Note 5 11 2 3 2 2 3" xfId="46195"/>
    <cellStyle name="Note 5 11 2 3 2 3" xfId="16769"/>
    <cellStyle name="Note 5 11 2 3 2 3 2" xfId="34204"/>
    <cellStyle name="Note 5 11 2 3 2 3 3" xfId="48656"/>
    <cellStyle name="Note 5 11 2 3 2 4" xfId="22341"/>
    <cellStyle name="Note 5 11 2 3 2 5" xfId="36793"/>
    <cellStyle name="Note 5 11 2 3 3" xfId="7367"/>
    <cellStyle name="Note 5 11 2 3 3 2" xfId="24802"/>
    <cellStyle name="Note 5 11 2 3 3 3" xfId="39254"/>
    <cellStyle name="Note 5 11 2 3 4" xfId="9808"/>
    <cellStyle name="Note 5 11 2 3 4 2" xfId="27243"/>
    <cellStyle name="Note 5 11 2 3 4 3" xfId="41695"/>
    <cellStyle name="Note 5 11 2 3 5" xfId="12228"/>
    <cellStyle name="Note 5 11 2 3 5 2" xfId="29663"/>
    <cellStyle name="Note 5 11 2 3 5 3" xfId="44115"/>
    <cellStyle name="Note 5 11 2 3 6" xfId="19235"/>
    <cellStyle name="Note 5 11 2 4" xfId="2395"/>
    <cellStyle name="Note 5 11 2 4 2" xfId="4906"/>
    <cellStyle name="Note 5 11 2 4 2 2" xfId="22342"/>
    <cellStyle name="Note 5 11 2 4 2 3" xfId="36794"/>
    <cellStyle name="Note 5 11 2 4 3" xfId="7368"/>
    <cellStyle name="Note 5 11 2 4 3 2" xfId="24803"/>
    <cellStyle name="Note 5 11 2 4 3 3" xfId="39255"/>
    <cellStyle name="Note 5 11 2 4 4" xfId="9809"/>
    <cellStyle name="Note 5 11 2 4 4 2" xfId="27244"/>
    <cellStyle name="Note 5 11 2 4 4 3" xfId="41696"/>
    <cellStyle name="Note 5 11 2 4 5" xfId="12229"/>
    <cellStyle name="Note 5 11 2 4 5 2" xfId="29664"/>
    <cellStyle name="Note 5 11 2 4 5 3" xfId="44116"/>
    <cellStyle name="Note 5 11 2 4 6" xfId="15378"/>
    <cellStyle name="Note 5 11 2 4 6 2" xfId="32813"/>
    <cellStyle name="Note 5 11 2 4 6 3" xfId="47265"/>
    <cellStyle name="Note 5 11 2 4 7" xfId="19236"/>
    <cellStyle name="Note 5 11 2 4 8" xfId="20540"/>
    <cellStyle name="Note 5 11 2 5" xfId="4903"/>
    <cellStyle name="Note 5 11 2 5 2" xfId="14306"/>
    <cellStyle name="Note 5 11 2 5 2 2" xfId="31741"/>
    <cellStyle name="Note 5 11 2 5 2 3" xfId="46193"/>
    <cellStyle name="Note 5 11 2 5 3" xfId="16767"/>
    <cellStyle name="Note 5 11 2 5 3 2" xfId="34202"/>
    <cellStyle name="Note 5 11 2 5 3 3" xfId="48654"/>
    <cellStyle name="Note 5 11 2 5 4" xfId="22339"/>
    <cellStyle name="Note 5 11 2 5 5" xfId="36791"/>
    <cellStyle name="Note 5 11 2 6" xfId="7365"/>
    <cellStyle name="Note 5 11 2 6 2" xfId="24800"/>
    <cellStyle name="Note 5 11 2 6 3" xfId="39252"/>
    <cellStyle name="Note 5 11 2 7" xfId="9806"/>
    <cellStyle name="Note 5 11 2 7 2" xfId="27241"/>
    <cellStyle name="Note 5 11 2 7 3" xfId="41693"/>
    <cellStyle name="Note 5 11 2 8" xfId="12226"/>
    <cellStyle name="Note 5 11 2 8 2" xfId="29661"/>
    <cellStyle name="Note 5 11 2 8 3" xfId="44113"/>
    <cellStyle name="Note 5 11 2 9" xfId="19233"/>
    <cellStyle name="Note 5 11 3" xfId="2396"/>
    <cellStyle name="Note 5 11 3 2" xfId="2397"/>
    <cellStyle name="Note 5 11 3 2 2" xfId="4908"/>
    <cellStyle name="Note 5 11 3 2 2 2" xfId="14310"/>
    <cellStyle name="Note 5 11 3 2 2 2 2" xfId="31745"/>
    <cellStyle name="Note 5 11 3 2 2 2 3" xfId="46197"/>
    <cellStyle name="Note 5 11 3 2 2 3" xfId="16771"/>
    <cellStyle name="Note 5 11 3 2 2 3 2" xfId="34206"/>
    <cellStyle name="Note 5 11 3 2 2 3 3" xfId="48658"/>
    <cellStyle name="Note 5 11 3 2 2 4" xfId="22344"/>
    <cellStyle name="Note 5 11 3 2 2 5" xfId="36796"/>
    <cellStyle name="Note 5 11 3 2 3" xfId="7370"/>
    <cellStyle name="Note 5 11 3 2 3 2" xfId="24805"/>
    <cellStyle name="Note 5 11 3 2 3 3" xfId="39257"/>
    <cellStyle name="Note 5 11 3 2 4" xfId="9811"/>
    <cellStyle name="Note 5 11 3 2 4 2" xfId="27246"/>
    <cellStyle name="Note 5 11 3 2 4 3" xfId="41698"/>
    <cellStyle name="Note 5 11 3 2 5" xfId="12231"/>
    <cellStyle name="Note 5 11 3 2 5 2" xfId="29666"/>
    <cellStyle name="Note 5 11 3 2 5 3" xfId="44118"/>
    <cellStyle name="Note 5 11 3 2 6" xfId="19238"/>
    <cellStyle name="Note 5 11 3 3" xfId="2398"/>
    <cellStyle name="Note 5 11 3 3 2" xfId="4909"/>
    <cellStyle name="Note 5 11 3 3 2 2" xfId="14311"/>
    <cellStyle name="Note 5 11 3 3 2 2 2" xfId="31746"/>
    <cellStyle name="Note 5 11 3 3 2 2 3" xfId="46198"/>
    <cellStyle name="Note 5 11 3 3 2 3" xfId="16772"/>
    <cellStyle name="Note 5 11 3 3 2 3 2" xfId="34207"/>
    <cellStyle name="Note 5 11 3 3 2 3 3" xfId="48659"/>
    <cellStyle name="Note 5 11 3 3 2 4" xfId="22345"/>
    <cellStyle name="Note 5 11 3 3 2 5" xfId="36797"/>
    <cellStyle name="Note 5 11 3 3 3" xfId="7371"/>
    <cellStyle name="Note 5 11 3 3 3 2" xfId="24806"/>
    <cellStyle name="Note 5 11 3 3 3 3" xfId="39258"/>
    <cellStyle name="Note 5 11 3 3 4" xfId="9812"/>
    <cellStyle name="Note 5 11 3 3 4 2" xfId="27247"/>
    <cellStyle name="Note 5 11 3 3 4 3" xfId="41699"/>
    <cellStyle name="Note 5 11 3 3 5" xfId="12232"/>
    <cellStyle name="Note 5 11 3 3 5 2" xfId="29667"/>
    <cellStyle name="Note 5 11 3 3 5 3" xfId="44119"/>
    <cellStyle name="Note 5 11 3 3 6" xfId="19239"/>
    <cellStyle name="Note 5 11 3 4" xfId="2399"/>
    <cellStyle name="Note 5 11 3 4 2" xfId="4910"/>
    <cellStyle name="Note 5 11 3 4 2 2" xfId="22346"/>
    <cellStyle name="Note 5 11 3 4 2 3" xfId="36798"/>
    <cellStyle name="Note 5 11 3 4 3" xfId="7372"/>
    <cellStyle name="Note 5 11 3 4 3 2" xfId="24807"/>
    <cellStyle name="Note 5 11 3 4 3 3" xfId="39259"/>
    <cellStyle name="Note 5 11 3 4 4" xfId="9813"/>
    <cellStyle name="Note 5 11 3 4 4 2" xfId="27248"/>
    <cellStyle name="Note 5 11 3 4 4 3" xfId="41700"/>
    <cellStyle name="Note 5 11 3 4 5" xfId="12233"/>
    <cellStyle name="Note 5 11 3 4 5 2" xfId="29668"/>
    <cellStyle name="Note 5 11 3 4 5 3" xfId="44120"/>
    <cellStyle name="Note 5 11 3 4 6" xfId="15379"/>
    <cellStyle name="Note 5 11 3 4 6 2" xfId="32814"/>
    <cellStyle name="Note 5 11 3 4 6 3" xfId="47266"/>
    <cellStyle name="Note 5 11 3 4 7" xfId="19240"/>
    <cellStyle name="Note 5 11 3 4 8" xfId="20541"/>
    <cellStyle name="Note 5 11 3 5" xfId="4907"/>
    <cellStyle name="Note 5 11 3 5 2" xfId="14309"/>
    <cellStyle name="Note 5 11 3 5 2 2" xfId="31744"/>
    <cellStyle name="Note 5 11 3 5 2 3" xfId="46196"/>
    <cellStyle name="Note 5 11 3 5 3" xfId="16770"/>
    <cellStyle name="Note 5 11 3 5 3 2" xfId="34205"/>
    <cellStyle name="Note 5 11 3 5 3 3" xfId="48657"/>
    <cellStyle name="Note 5 11 3 5 4" xfId="22343"/>
    <cellStyle name="Note 5 11 3 5 5" xfId="36795"/>
    <cellStyle name="Note 5 11 3 6" xfId="7369"/>
    <cellStyle name="Note 5 11 3 6 2" xfId="24804"/>
    <cellStyle name="Note 5 11 3 6 3" xfId="39256"/>
    <cellStyle name="Note 5 11 3 7" xfId="9810"/>
    <cellStyle name="Note 5 11 3 7 2" xfId="27245"/>
    <cellStyle name="Note 5 11 3 7 3" xfId="41697"/>
    <cellStyle name="Note 5 11 3 8" xfId="12230"/>
    <cellStyle name="Note 5 11 3 8 2" xfId="29665"/>
    <cellStyle name="Note 5 11 3 8 3" xfId="44117"/>
    <cellStyle name="Note 5 11 3 9" xfId="19237"/>
    <cellStyle name="Note 5 11 4" xfId="2400"/>
    <cellStyle name="Note 5 11 4 2" xfId="2401"/>
    <cellStyle name="Note 5 11 4 2 2" xfId="4912"/>
    <cellStyle name="Note 5 11 4 2 2 2" xfId="14313"/>
    <cellStyle name="Note 5 11 4 2 2 2 2" xfId="31748"/>
    <cellStyle name="Note 5 11 4 2 2 2 3" xfId="46200"/>
    <cellStyle name="Note 5 11 4 2 2 3" xfId="16774"/>
    <cellStyle name="Note 5 11 4 2 2 3 2" xfId="34209"/>
    <cellStyle name="Note 5 11 4 2 2 3 3" xfId="48661"/>
    <cellStyle name="Note 5 11 4 2 2 4" xfId="22348"/>
    <cellStyle name="Note 5 11 4 2 2 5" xfId="36800"/>
    <cellStyle name="Note 5 11 4 2 3" xfId="7374"/>
    <cellStyle name="Note 5 11 4 2 3 2" xfId="24809"/>
    <cellStyle name="Note 5 11 4 2 3 3" xfId="39261"/>
    <cellStyle name="Note 5 11 4 2 4" xfId="9815"/>
    <cellStyle name="Note 5 11 4 2 4 2" xfId="27250"/>
    <cellStyle name="Note 5 11 4 2 4 3" xfId="41702"/>
    <cellStyle name="Note 5 11 4 2 5" xfId="12235"/>
    <cellStyle name="Note 5 11 4 2 5 2" xfId="29670"/>
    <cellStyle name="Note 5 11 4 2 5 3" xfId="44122"/>
    <cellStyle name="Note 5 11 4 2 6" xfId="19242"/>
    <cellStyle name="Note 5 11 4 3" xfId="2402"/>
    <cellStyle name="Note 5 11 4 3 2" xfId="4913"/>
    <cellStyle name="Note 5 11 4 3 2 2" xfId="14314"/>
    <cellStyle name="Note 5 11 4 3 2 2 2" xfId="31749"/>
    <cellStyle name="Note 5 11 4 3 2 2 3" xfId="46201"/>
    <cellStyle name="Note 5 11 4 3 2 3" xfId="16775"/>
    <cellStyle name="Note 5 11 4 3 2 3 2" xfId="34210"/>
    <cellStyle name="Note 5 11 4 3 2 3 3" xfId="48662"/>
    <cellStyle name="Note 5 11 4 3 2 4" xfId="22349"/>
    <cellStyle name="Note 5 11 4 3 2 5" xfId="36801"/>
    <cellStyle name="Note 5 11 4 3 3" xfId="7375"/>
    <cellStyle name="Note 5 11 4 3 3 2" xfId="24810"/>
    <cellStyle name="Note 5 11 4 3 3 3" xfId="39262"/>
    <cellStyle name="Note 5 11 4 3 4" xfId="9816"/>
    <cellStyle name="Note 5 11 4 3 4 2" xfId="27251"/>
    <cellStyle name="Note 5 11 4 3 4 3" xfId="41703"/>
    <cellStyle name="Note 5 11 4 3 5" xfId="12236"/>
    <cellStyle name="Note 5 11 4 3 5 2" xfId="29671"/>
    <cellStyle name="Note 5 11 4 3 5 3" xfId="44123"/>
    <cellStyle name="Note 5 11 4 3 6" xfId="19243"/>
    <cellStyle name="Note 5 11 4 4" xfId="2403"/>
    <cellStyle name="Note 5 11 4 4 2" xfId="4914"/>
    <cellStyle name="Note 5 11 4 4 2 2" xfId="22350"/>
    <cellStyle name="Note 5 11 4 4 2 3" xfId="36802"/>
    <cellStyle name="Note 5 11 4 4 3" xfId="7376"/>
    <cellStyle name="Note 5 11 4 4 3 2" xfId="24811"/>
    <cellStyle name="Note 5 11 4 4 3 3" xfId="39263"/>
    <cellStyle name="Note 5 11 4 4 4" xfId="9817"/>
    <cellStyle name="Note 5 11 4 4 4 2" xfId="27252"/>
    <cellStyle name="Note 5 11 4 4 4 3" xfId="41704"/>
    <cellStyle name="Note 5 11 4 4 5" xfId="12237"/>
    <cellStyle name="Note 5 11 4 4 5 2" xfId="29672"/>
    <cellStyle name="Note 5 11 4 4 5 3" xfId="44124"/>
    <cellStyle name="Note 5 11 4 4 6" xfId="15380"/>
    <cellStyle name="Note 5 11 4 4 6 2" xfId="32815"/>
    <cellStyle name="Note 5 11 4 4 6 3" xfId="47267"/>
    <cellStyle name="Note 5 11 4 4 7" xfId="19244"/>
    <cellStyle name="Note 5 11 4 4 8" xfId="20542"/>
    <cellStyle name="Note 5 11 4 5" xfId="4911"/>
    <cellStyle name="Note 5 11 4 5 2" xfId="14312"/>
    <cellStyle name="Note 5 11 4 5 2 2" xfId="31747"/>
    <cellStyle name="Note 5 11 4 5 2 3" xfId="46199"/>
    <cellStyle name="Note 5 11 4 5 3" xfId="16773"/>
    <cellStyle name="Note 5 11 4 5 3 2" xfId="34208"/>
    <cellStyle name="Note 5 11 4 5 3 3" xfId="48660"/>
    <cellStyle name="Note 5 11 4 5 4" xfId="22347"/>
    <cellStyle name="Note 5 11 4 5 5" xfId="36799"/>
    <cellStyle name="Note 5 11 4 6" xfId="7373"/>
    <cellStyle name="Note 5 11 4 6 2" xfId="24808"/>
    <cellStyle name="Note 5 11 4 6 3" xfId="39260"/>
    <cellStyle name="Note 5 11 4 7" xfId="9814"/>
    <cellStyle name="Note 5 11 4 7 2" xfId="27249"/>
    <cellStyle name="Note 5 11 4 7 3" xfId="41701"/>
    <cellStyle name="Note 5 11 4 8" xfId="12234"/>
    <cellStyle name="Note 5 11 4 8 2" xfId="29669"/>
    <cellStyle name="Note 5 11 4 8 3" xfId="44121"/>
    <cellStyle name="Note 5 11 4 9" xfId="19241"/>
    <cellStyle name="Note 5 11 5" xfId="2404"/>
    <cellStyle name="Note 5 11 5 2" xfId="2405"/>
    <cellStyle name="Note 5 11 5 2 2" xfId="4916"/>
    <cellStyle name="Note 5 11 5 2 2 2" xfId="14316"/>
    <cellStyle name="Note 5 11 5 2 2 2 2" xfId="31751"/>
    <cellStyle name="Note 5 11 5 2 2 2 3" xfId="46203"/>
    <cellStyle name="Note 5 11 5 2 2 3" xfId="16777"/>
    <cellStyle name="Note 5 11 5 2 2 3 2" xfId="34212"/>
    <cellStyle name="Note 5 11 5 2 2 3 3" xfId="48664"/>
    <cellStyle name="Note 5 11 5 2 2 4" xfId="22352"/>
    <cellStyle name="Note 5 11 5 2 2 5" xfId="36804"/>
    <cellStyle name="Note 5 11 5 2 3" xfId="7378"/>
    <cellStyle name="Note 5 11 5 2 3 2" xfId="24813"/>
    <cellStyle name="Note 5 11 5 2 3 3" xfId="39265"/>
    <cellStyle name="Note 5 11 5 2 4" xfId="9819"/>
    <cellStyle name="Note 5 11 5 2 4 2" xfId="27254"/>
    <cellStyle name="Note 5 11 5 2 4 3" xfId="41706"/>
    <cellStyle name="Note 5 11 5 2 5" xfId="12239"/>
    <cellStyle name="Note 5 11 5 2 5 2" xfId="29674"/>
    <cellStyle name="Note 5 11 5 2 5 3" xfId="44126"/>
    <cellStyle name="Note 5 11 5 2 6" xfId="19246"/>
    <cellStyle name="Note 5 11 5 3" xfId="2406"/>
    <cellStyle name="Note 5 11 5 3 2" xfId="4917"/>
    <cellStyle name="Note 5 11 5 3 2 2" xfId="14317"/>
    <cellStyle name="Note 5 11 5 3 2 2 2" xfId="31752"/>
    <cellStyle name="Note 5 11 5 3 2 2 3" xfId="46204"/>
    <cellStyle name="Note 5 11 5 3 2 3" xfId="16778"/>
    <cellStyle name="Note 5 11 5 3 2 3 2" xfId="34213"/>
    <cellStyle name="Note 5 11 5 3 2 3 3" xfId="48665"/>
    <cellStyle name="Note 5 11 5 3 2 4" xfId="22353"/>
    <cellStyle name="Note 5 11 5 3 2 5" xfId="36805"/>
    <cellStyle name="Note 5 11 5 3 3" xfId="7379"/>
    <cellStyle name="Note 5 11 5 3 3 2" xfId="24814"/>
    <cellStyle name="Note 5 11 5 3 3 3" xfId="39266"/>
    <cellStyle name="Note 5 11 5 3 4" xfId="9820"/>
    <cellStyle name="Note 5 11 5 3 4 2" xfId="27255"/>
    <cellStyle name="Note 5 11 5 3 4 3" xfId="41707"/>
    <cellStyle name="Note 5 11 5 3 5" xfId="12240"/>
    <cellStyle name="Note 5 11 5 3 5 2" xfId="29675"/>
    <cellStyle name="Note 5 11 5 3 5 3" xfId="44127"/>
    <cellStyle name="Note 5 11 5 3 6" xfId="19247"/>
    <cellStyle name="Note 5 11 5 4" xfId="2407"/>
    <cellStyle name="Note 5 11 5 4 2" xfId="4918"/>
    <cellStyle name="Note 5 11 5 4 2 2" xfId="22354"/>
    <cellStyle name="Note 5 11 5 4 2 3" xfId="36806"/>
    <cellStyle name="Note 5 11 5 4 3" xfId="7380"/>
    <cellStyle name="Note 5 11 5 4 3 2" xfId="24815"/>
    <cellStyle name="Note 5 11 5 4 3 3" xfId="39267"/>
    <cellStyle name="Note 5 11 5 4 4" xfId="9821"/>
    <cellStyle name="Note 5 11 5 4 4 2" xfId="27256"/>
    <cellStyle name="Note 5 11 5 4 4 3" xfId="41708"/>
    <cellStyle name="Note 5 11 5 4 5" xfId="12241"/>
    <cellStyle name="Note 5 11 5 4 5 2" xfId="29676"/>
    <cellStyle name="Note 5 11 5 4 5 3" xfId="44128"/>
    <cellStyle name="Note 5 11 5 4 6" xfId="15381"/>
    <cellStyle name="Note 5 11 5 4 6 2" xfId="32816"/>
    <cellStyle name="Note 5 11 5 4 6 3" xfId="47268"/>
    <cellStyle name="Note 5 11 5 4 7" xfId="19248"/>
    <cellStyle name="Note 5 11 5 4 8" xfId="20543"/>
    <cellStyle name="Note 5 11 5 5" xfId="4915"/>
    <cellStyle name="Note 5 11 5 5 2" xfId="14315"/>
    <cellStyle name="Note 5 11 5 5 2 2" xfId="31750"/>
    <cellStyle name="Note 5 11 5 5 2 3" xfId="46202"/>
    <cellStyle name="Note 5 11 5 5 3" xfId="16776"/>
    <cellStyle name="Note 5 11 5 5 3 2" xfId="34211"/>
    <cellStyle name="Note 5 11 5 5 3 3" xfId="48663"/>
    <cellStyle name="Note 5 11 5 5 4" xfId="22351"/>
    <cellStyle name="Note 5 11 5 5 5" xfId="36803"/>
    <cellStyle name="Note 5 11 5 6" xfId="7377"/>
    <cellStyle name="Note 5 11 5 6 2" xfId="24812"/>
    <cellStyle name="Note 5 11 5 6 3" xfId="39264"/>
    <cellStyle name="Note 5 11 5 7" xfId="9818"/>
    <cellStyle name="Note 5 11 5 7 2" xfId="27253"/>
    <cellStyle name="Note 5 11 5 7 3" xfId="41705"/>
    <cellStyle name="Note 5 11 5 8" xfId="12238"/>
    <cellStyle name="Note 5 11 5 8 2" xfId="29673"/>
    <cellStyle name="Note 5 11 5 8 3" xfId="44125"/>
    <cellStyle name="Note 5 11 5 9" xfId="19245"/>
    <cellStyle name="Note 5 11 6" xfId="2408"/>
    <cellStyle name="Note 5 11 6 2" xfId="4919"/>
    <cellStyle name="Note 5 11 6 2 2" xfId="14318"/>
    <cellStyle name="Note 5 11 6 2 2 2" xfId="31753"/>
    <cellStyle name="Note 5 11 6 2 2 3" xfId="46205"/>
    <cellStyle name="Note 5 11 6 2 3" xfId="16779"/>
    <cellStyle name="Note 5 11 6 2 3 2" xfId="34214"/>
    <cellStyle name="Note 5 11 6 2 3 3" xfId="48666"/>
    <cellStyle name="Note 5 11 6 2 4" xfId="22355"/>
    <cellStyle name="Note 5 11 6 2 5" xfId="36807"/>
    <cellStyle name="Note 5 11 6 3" xfId="7381"/>
    <cellStyle name="Note 5 11 6 3 2" xfId="24816"/>
    <cellStyle name="Note 5 11 6 3 3" xfId="39268"/>
    <cellStyle name="Note 5 11 6 4" xfId="9822"/>
    <cellStyle name="Note 5 11 6 4 2" xfId="27257"/>
    <cellStyle name="Note 5 11 6 4 3" xfId="41709"/>
    <cellStyle name="Note 5 11 6 5" xfId="12242"/>
    <cellStyle name="Note 5 11 6 5 2" xfId="29677"/>
    <cellStyle name="Note 5 11 6 5 3" xfId="44129"/>
    <cellStyle name="Note 5 11 6 6" xfId="19249"/>
    <cellStyle name="Note 5 11 7" xfId="2409"/>
    <cellStyle name="Note 5 11 7 2" xfId="4920"/>
    <cellStyle name="Note 5 11 7 2 2" xfId="14319"/>
    <cellStyle name="Note 5 11 7 2 2 2" xfId="31754"/>
    <cellStyle name="Note 5 11 7 2 2 3" xfId="46206"/>
    <cellStyle name="Note 5 11 7 2 3" xfId="16780"/>
    <cellStyle name="Note 5 11 7 2 3 2" xfId="34215"/>
    <cellStyle name="Note 5 11 7 2 3 3" xfId="48667"/>
    <cellStyle name="Note 5 11 7 2 4" xfId="22356"/>
    <cellStyle name="Note 5 11 7 2 5" xfId="36808"/>
    <cellStyle name="Note 5 11 7 3" xfId="7382"/>
    <cellStyle name="Note 5 11 7 3 2" xfId="24817"/>
    <cellStyle name="Note 5 11 7 3 3" xfId="39269"/>
    <cellStyle name="Note 5 11 7 4" xfId="9823"/>
    <cellStyle name="Note 5 11 7 4 2" xfId="27258"/>
    <cellStyle name="Note 5 11 7 4 3" xfId="41710"/>
    <cellStyle name="Note 5 11 7 5" xfId="12243"/>
    <cellStyle name="Note 5 11 7 5 2" xfId="29678"/>
    <cellStyle name="Note 5 11 7 5 3" xfId="44130"/>
    <cellStyle name="Note 5 11 7 6" xfId="19250"/>
    <cellStyle name="Note 5 11 8" xfId="2410"/>
    <cellStyle name="Note 5 11 8 2" xfId="4921"/>
    <cellStyle name="Note 5 11 8 2 2" xfId="22357"/>
    <cellStyle name="Note 5 11 8 2 3" xfId="36809"/>
    <cellStyle name="Note 5 11 8 3" xfId="7383"/>
    <cellStyle name="Note 5 11 8 3 2" xfId="24818"/>
    <cellStyle name="Note 5 11 8 3 3" xfId="39270"/>
    <cellStyle name="Note 5 11 8 4" xfId="9824"/>
    <cellStyle name="Note 5 11 8 4 2" xfId="27259"/>
    <cellStyle name="Note 5 11 8 4 3" xfId="41711"/>
    <cellStyle name="Note 5 11 8 5" xfId="12244"/>
    <cellStyle name="Note 5 11 8 5 2" xfId="29679"/>
    <cellStyle name="Note 5 11 8 5 3" xfId="44131"/>
    <cellStyle name="Note 5 11 8 6" xfId="15382"/>
    <cellStyle name="Note 5 11 8 6 2" xfId="32817"/>
    <cellStyle name="Note 5 11 8 6 3" xfId="47269"/>
    <cellStyle name="Note 5 11 8 7" xfId="19251"/>
    <cellStyle name="Note 5 11 8 8" xfId="20544"/>
    <cellStyle name="Note 5 11 9" xfId="4902"/>
    <cellStyle name="Note 5 11 9 2" xfId="14305"/>
    <cellStyle name="Note 5 11 9 2 2" xfId="31740"/>
    <cellStyle name="Note 5 11 9 2 3" xfId="46192"/>
    <cellStyle name="Note 5 11 9 3" xfId="16766"/>
    <cellStyle name="Note 5 11 9 3 2" xfId="34201"/>
    <cellStyle name="Note 5 11 9 3 3" xfId="48653"/>
    <cellStyle name="Note 5 11 9 4" xfId="22338"/>
    <cellStyle name="Note 5 11 9 5" xfId="36790"/>
    <cellStyle name="Note 5 12" xfId="2411"/>
    <cellStyle name="Note 5 12 10" xfId="7384"/>
    <cellStyle name="Note 5 12 10 2" xfId="24819"/>
    <cellStyle name="Note 5 12 10 3" xfId="39271"/>
    <cellStyle name="Note 5 12 11" xfId="9825"/>
    <cellStyle name="Note 5 12 11 2" xfId="27260"/>
    <cellStyle name="Note 5 12 11 3" xfId="41712"/>
    <cellStyle name="Note 5 12 12" xfId="12245"/>
    <cellStyle name="Note 5 12 12 2" xfId="29680"/>
    <cellStyle name="Note 5 12 12 3" xfId="44132"/>
    <cellStyle name="Note 5 12 13" xfId="19252"/>
    <cellStyle name="Note 5 12 2" xfId="2412"/>
    <cellStyle name="Note 5 12 2 2" xfId="2413"/>
    <cellStyle name="Note 5 12 2 2 2" xfId="4924"/>
    <cellStyle name="Note 5 12 2 2 2 2" xfId="14322"/>
    <cellStyle name="Note 5 12 2 2 2 2 2" xfId="31757"/>
    <cellStyle name="Note 5 12 2 2 2 2 3" xfId="46209"/>
    <cellStyle name="Note 5 12 2 2 2 3" xfId="16783"/>
    <cellStyle name="Note 5 12 2 2 2 3 2" xfId="34218"/>
    <cellStyle name="Note 5 12 2 2 2 3 3" xfId="48670"/>
    <cellStyle name="Note 5 12 2 2 2 4" xfId="22360"/>
    <cellStyle name="Note 5 12 2 2 2 5" xfId="36812"/>
    <cellStyle name="Note 5 12 2 2 3" xfId="7386"/>
    <cellStyle name="Note 5 12 2 2 3 2" xfId="24821"/>
    <cellStyle name="Note 5 12 2 2 3 3" xfId="39273"/>
    <cellStyle name="Note 5 12 2 2 4" xfId="9827"/>
    <cellStyle name="Note 5 12 2 2 4 2" xfId="27262"/>
    <cellStyle name="Note 5 12 2 2 4 3" xfId="41714"/>
    <cellStyle name="Note 5 12 2 2 5" xfId="12247"/>
    <cellStyle name="Note 5 12 2 2 5 2" xfId="29682"/>
    <cellStyle name="Note 5 12 2 2 5 3" xfId="44134"/>
    <cellStyle name="Note 5 12 2 2 6" xfId="19254"/>
    <cellStyle name="Note 5 12 2 3" xfId="2414"/>
    <cellStyle name="Note 5 12 2 3 2" xfId="4925"/>
    <cellStyle name="Note 5 12 2 3 2 2" xfId="14323"/>
    <cellStyle name="Note 5 12 2 3 2 2 2" xfId="31758"/>
    <cellStyle name="Note 5 12 2 3 2 2 3" xfId="46210"/>
    <cellStyle name="Note 5 12 2 3 2 3" xfId="16784"/>
    <cellStyle name="Note 5 12 2 3 2 3 2" xfId="34219"/>
    <cellStyle name="Note 5 12 2 3 2 3 3" xfId="48671"/>
    <cellStyle name="Note 5 12 2 3 2 4" xfId="22361"/>
    <cellStyle name="Note 5 12 2 3 2 5" xfId="36813"/>
    <cellStyle name="Note 5 12 2 3 3" xfId="7387"/>
    <cellStyle name="Note 5 12 2 3 3 2" xfId="24822"/>
    <cellStyle name="Note 5 12 2 3 3 3" xfId="39274"/>
    <cellStyle name="Note 5 12 2 3 4" xfId="9828"/>
    <cellStyle name="Note 5 12 2 3 4 2" xfId="27263"/>
    <cellStyle name="Note 5 12 2 3 4 3" xfId="41715"/>
    <cellStyle name="Note 5 12 2 3 5" xfId="12248"/>
    <cellStyle name="Note 5 12 2 3 5 2" xfId="29683"/>
    <cellStyle name="Note 5 12 2 3 5 3" xfId="44135"/>
    <cellStyle name="Note 5 12 2 3 6" xfId="19255"/>
    <cellStyle name="Note 5 12 2 4" xfId="2415"/>
    <cellStyle name="Note 5 12 2 4 2" xfId="4926"/>
    <cellStyle name="Note 5 12 2 4 2 2" xfId="22362"/>
    <cellStyle name="Note 5 12 2 4 2 3" xfId="36814"/>
    <cellStyle name="Note 5 12 2 4 3" xfId="7388"/>
    <cellStyle name="Note 5 12 2 4 3 2" xfId="24823"/>
    <cellStyle name="Note 5 12 2 4 3 3" xfId="39275"/>
    <cellStyle name="Note 5 12 2 4 4" xfId="9829"/>
    <cellStyle name="Note 5 12 2 4 4 2" xfId="27264"/>
    <cellStyle name="Note 5 12 2 4 4 3" xfId="41716"/>
    <cellStyle name="Note 5 12 2 4 5" xfId="12249"/>
    <cellStyle name="Note 5 12 2 4 5 2" xfId="29684"/>
    <cellStyle name="Note 5 12 2 4 5 3" xfId="44136"/>
    <cellStyle name="Note 5 12 2 4 6" xfId="15383"/>
    <cellStyle name="Note 5 12 2 4 6 2" xfId="32818"/>
    <cellStyle name="Note 5 12 2 4 6 3" xfId="47270"/>
    <cellStyle name="Note 5 12 2 4 7" xfId="19256"/>
    <cellStyle name="Note 5 12 2 4 8" xfId="20545"/>
    <cellStyle name="Note 5 12 2 5" xfId="4923"/>
    <cellStyle name="Note 5 12 2 5 2" xfId="14321"/>
    <cellStyle name="Note 5 12 2 5 2 2" xfId="31756"/>
    <cellStyle name="Note 5 12 2 5 2 3" xfId="46208"/>
    <cellStyle name="Note 5 12 2 5 3" xfId="16782"/>
    <cellStyle name="Note 5 12 2 5 3 2" xfId="34217"/>
    <cellStyle name="Note 5 12 2 5 3 3" xfId="48669"/>
    <cellStyle name="Note 5 12 2 5 4" xfId="22359"/>
    <cellStyle name="Note 5 12 2 5 5" xfId="36811"/>
    <cellStyle name="Note 5 12 2 6" xfId="7385"/>
    <cellStyle name="Note 5 12 2 6 2" xfId="24820"/>
    <cellStyle name="Note 5 12 2 6 3" xfId="39272"/>
    <cellStyle name="Note 5 12 2 7" xfId="9826"/>
    <cellStyle name="Note 5 12 2 7 2" xfId="27261"/>
    <cellStyle name="Note 5 12 2 7 3" xfId="41713"/>
    <cellStyle name="Note 5 12 2 8" xfId="12246"/>
    <cellStyle name="Note 5 12 2 8 2" xfId="29681"/>
    <cellStyle name="Note 5 12 2 8 3" xfId="44133"/>
    <cellStyle name="Note 5 12 2 9" xfId="19253"/>
    <cellStyle name="Note 5 12 3" xfId="2416"/>
    <cellStyle name="Note 5 12 3 2" xfId="2417"/>
    <cellStyle name="Note 5 12 3 2 2" xfId="4928"/>
    <cellStyle name="Note 5 12 3 2 2 2" xfId="14325"/>
    <cellStyle name="Note 5 12 3 2 2 2 2" xfId="31760"/>
    <cellStyle name="Note 5 12 3 2 2 2 3" xfId="46212"/>
    <cellStyle name="Note 5 12 3 2 2 3" xfId="16786"/>
    <cellStyle name="Note 5 12 3 2 2 3 2" xfId="34221"/>
    <cellStyle name="Note 5 12 3 2 2 3 3" xfId="48673"/>
    <cellStyle name="Note 5 12 3 2 2 4" xfId="22364"/>
    <cellStyle name="Note 5 12 3 2 2 5" xfId="36816"/>
    <cellStyle name="Note 5 12 3 2 3" xfId="7390"/>
    <cellStyle name="Note 5 12 3 2 3 2" xfId="24825"/>
    <cellStyle name="Note 5 12 3 2 3 3" xfId="39277"/>
    <cellStyle name="Note 5 12 3 2 4" xfId="9831"/>
    <cellStyle name="Note 5 12 3 2 4 2" xfId="27266"/>
    <cellStyle name="Note 5 12 3 2 4 3" xfId="41718"/>
    <cellStyle name="Note 5 12 3 2 5" xfId="12251"/>
    <cellStyle name="Note 5 12 3 2 5 2" xfId="29686"/>
    <cellStyle name="Note 5 12 3 2 5 3" xfId="44138"/>
    <cellStyle name="Note 5 12 3 2 6" xfId="19258"/>
    <cellStyle name="Note 5 12 3 3" xfId="2418"/>
    <cellStyle name="Note 5 12 3 3 2" xfId="4929"/>
    <cellStyle name="Note 5 12 3 3 2 2" xfId="14326"/>
    <cellStyle name="Note 5 12 3 3 2 2 2" xfId="31761"/>
    <cellStyle name="Note 5 12 3 3 2 2 3" xfId="46213"/>
    <cellStyle name="Note 5 12 3 3 2 3" xfId="16787"/>
    <cellStyle name="Note 5 12 3 3 2 3 2" xfId="34222"/>
    <cellStyle name="Note 5 12 3 3 2 3 3" xfId="48674"/>
    <cellStyle name="Note 5 12 3 3 2 4" xfId="22365"/>
    <cellStyle name="Note 5 12 3 3 2 5" xfId="36817"/>
    <cellStyle name="Note 5 12 3 3 3" xfId="7391"/>
    <cellStyle name="Note 5 12 3 3 3 2" xfId="24826"/>
    <cellStyle name="Note 5 12 3 3 3 3" xfId="39278"/>
    <cellStyle name="Note 5 12 3 3 4" xfId="9832"/>
    <cellStyle name="Note 5 12 3 3 4 2" xfId="27267"/>
    <cellStyle name="Note 5 12 3 3 4 3" xfId="41719"/>
    <cellStyle name="Note 5 12 3 3 5" xfId="12252"/>
    <cellStyle name="Note 5 12 3 3 5 2" xfId="29687"/>
    <cellStyle name="Note 5 12 3 3 5 3" xfId="44139"/>
    <cellStyle name="Note 5 12 3 3 6" xfId="19259"/>
    <cellStyle name="Note 5 12 3 4" xfId="2419"/>
    <cellStyle name="Note 5 12 3 4 2" xfId="4930"/>
    <cellStyle name="Note 5 12 3 4 2 2" xfId="22366"/>
    <cellStyle name="Note 5 12 3 4 2 3" xfId="36818"/>
    <cellStyle name="Note 5 12 3 4 3" xfId="7392"/>
    <cellStyle name="Note 5 12 3 4 3 2" xfId="24827"/>
    <cellStyle name="Note 5 12 3 4 3 3" xfId="39279"/>
    <cellStyle name="Note 5 12 3 4 4" xfId="9833"/>
    <cellStyle name="Note 5 12 3 4 4 2" xfId="27268"/>
    <cellStyle name="Note 5 12 3 4 4 3" xfId="41720"/>
    <cellStyle name="Note 5 12 3 4 5" xfId="12253"/>
    <cellStyle name="Note 5 12 3 4 5 2" xfId="29688"/>
    <cellStyle name="Note 5 12 3 4 5 3" xfId="44140"/>
    <cellStyle name="Note 5 12 3 4 6" xfId="15384"/>
    <cellStyle name="Note 5 12 3 4 6 2" xfId="32819"/>
    <cellStyle name="Note 5 12 3 4 6 3" xfId="47271"/>
    <cellStyle name="Note 5 12 3 4 7" xfId="19260"/>
    <cellStyle name="Note 5 12 3 4 8" xfId="20546"/>
    <cellStyle name="Note 5 12 3 5" xfId="4927"/>
    <cellStyle name="Note 5 12 3 5 2" xfId="14324"/>
    <cellStyle name="Note 5 12 3 5 2 2" xfId="31759"/>
    <cellStyle name="Note 5 12 3 5 2 3" xfId="46211"/>
    <cellStyle name="Note 5 12 3 5 3" xfId="16785"/>
    <cellStyle name="Note 5 12 3 5 3 2" xfId="34220"/>
    <cellStyle name="Note 5 12 3 5 3 3" xfId="48672"/>
    <cellStyle name="Note 5 12 3 5 4" xfId="22363"/>
    <cellStyle name="Note 5 12 3 5 5" xfId="36815"/>
    <cellStyle name="Note 5 12 3 6" xfId="7389"/>
    <cellStyle name="Note 5 12 3 6 2" xfId="24824"/>
    <cellStyle name="Note 5 12 3 6 3" xfId="39276"/>
    <cellStyle name="Note 5 12 3 7" xfId="9830"/>
    <cellStyle name="Note 5 12 3 7 2" xfId="27265"/>
    <cellStyle name="Note 5 12 3 7 3" xfId="41717"/>
    <cellStyle name="Note 5 12 3 8" xfId="12250"/>
    <cellStyle name="Note 5 12 3 8 2" xfId="29685"/>
    <cellStyle name="Note 5 12 3 8 3" xfId="44137"/>
    <cellStyle name="Note 5 12 3 9" xfId="19257"/>
    <cellStyle name="Note 5 12 4" xfId="2420"/>
    <cellStyle name="Note 5 12 4 2" xfId="2421"/>
    <cellStyle name="Note 5 12 4 2 2" xfId="4932"/>
    <cellStyle name="Note 5 12 4 2 2 2" xfId="14328"/>
    <cellStyle name="Note 5 12 4 2 2 2 2" xfId="31763"/>
    <cellStyle name="Note 5 12 4 2 2 2 3" xfId="46215"/>
    <cellStyle name="Note 5 12 4 2 2 3" xfId="16789"/>
    <cellStyle name="Note 5 12 4 2 2 3 2" xfId="34224"/>
    <cellStyle name="Note 5 12 4 2 2 3 3" xfId="48676"/>
    <cellStyle name="Note 5 12 4 2 2 4" xfId="22368"/>
    <cellStyle name="Note 5 12 4 2 2 5" xfId="36820"/>
    <cellStyle name="Note 5 12 4 2 3" xfId="7394"/>
    <cellStyle name="Note 5 12 4 2 3 2" xfId="24829"/>
    <cellStyle name="Note 5 12 4 2 3 3" xfId="39281"/>
    <cellStyle name="Note 5 12 4 2 4" xfId="9835"/>
    <cellStyle name="Note 5 12 4 2 4 2" xfId="27270"/>
    <cellStyle name="Note 5 12 4 2 4 3" xfId="41722"/>
    <cellStyle name="Note 5 12 4 2 5" xfId="12255"/>
    <cellStyle name="Note 5 12 4 2 5 2" xfId="29690"/>
    <cellStyle name="Note 5 12 4 2 5 3" xfId="44142"/>
    <cellStyle name="Note 5 12 4 2 6" xfId="19262"/>
    <cellStyle name="Note 5 12 4 3" xfId="2422"/>
    <cellStyle name="Note 5 12 4 3 2" xfId="4933"/>
    <cellStyle name="Note 5 12 4 3 2 2" xfId="14329"/>
    <cellStyle name="Note 5 12 4 3 2 2 2" xfId="31764"/>
    <cellStyle name="Note 5 12 4 3 2 2 3" xfId="46216"/>
    <cellStyle name="Note 5 12 4 3 2 3" xfId="16790"/>
    <cellStyle name="Note 5 12 4 3 2 3 2" xfId="34225"/>
    <cellStyle name="Note 5 12 4 3 2 3 3" xfId="48677"/>
    <cellStyle name="Note 5 12 4 3 2 4" xfId="22369"/>
    <cellStyle name="Note 5 12 4 3 2 5" xfId="36821"/>
    <cellStyle name="Note 5 12 4 3 3" xfId="7395"/>
    <cellStyle name="Note 5 12 4 3 3 2" xfId="24830"/>
    <cellStyle name="Note 5 12 4 3 3 3" xfId="39282"/>
    <cellStyle name="Note 5 12 4 3 4" xfId="9836"/>
    <cellStyle name="Note 5 12 4 3 4 2" xfId="27271"/>
    <cellStyle name="Note 5 12 4 3 4 3" xfId="41723"/>
    <cellStyle name="Note 5 12 4 3 5" xfId="12256"/>
    <cellStyle name="Note 5 12 4 3 5 2" xfId="29691"/>
    <cellStyle name="Note 5 12 4 3 5 3" xfId="44143"/>
    <cellStyle name="Note 5 12 4 3 6" xfId="19263"/>
    <cellStyle name="Note 5 12 4 4" xfId="2423"/>
    <cellStyle name="Note 5 12 4 4 2" xfId="4934"/>
    <cellStyle name="Note 5 12 4 4 2 2" xfId="22370"/>
    <cellStyle name="Note 5 12 4 4 2 3" xfId="36822"/>
    <cellStyle name="Note 5 12 4 4 3" xfId="7396"/>
    <cellStyle name="Note 5 12 4 4 3 2" xfId="24831"/>
    <cellStyle name="Note 5 12 4 4 3 3" xfId="39283"/>
    <cellStyle name="Note 5 12 4 4 4" xfId="9837"/>
    <cellStyle name="Note 5 12 4 4 4 2" xfId="27272"/>
    <cellStyle name="Note 5 12 4 4 4 3" xfId="41724"/>
    <cellStyle name="Note 5 12 4 4 5" xfId="12257"/>
    <cellStyle name="Note 5 12 4 4 5 2" xfId="29692"/>
    <cellStyle name="Note 5 12 4 4 5 3" xfId="44144"/>
    <cellStyle name="Note 5 12 4 4 6" xfId="15385"/>
    <cellStyle name="Note 5 12 4 4 6 2" xfId="32820"/>
    <cellStyle name="Note 5 12 4 4 6 3" xfId="47272"/>
    <cellStyle name="Note 5 12 4 4 7" xfId="19264"/>
    <cellStyle name="Note 5 12 4 4 8" xfId="20547"/>
    <cellStyle name="Note 5 12 4 5" xfId="4931"/>
    <cellStyle name="Note 5 12 4 5 2" xfId="14327"/>
    <cellStyle name="Note 5 12 4 5 2 2" xfId="31762"/>
    <cellStyle name="Note 5 12 4 5 2 3" xfId="46214"/>
    <cellStyle name="Note 5 12 4 5 3" xfId="16788"/>
    <cellStyle name="Note 5 12 4 5 3 2" xfId="34223"/>
    <cellStyle name="Note 5 12 4 5 3 3" xfId="48675"/>
    <cellStyle name="Note 5 12 4 5 4" xfId="22367"/>
    <cellStyle name="Note 5 12 4 5 5" xfId="36819"/>
    <cellStyle name="Note 5 12 4 6" xfId="7393"/>
    <cellStyle name="Note 5 12 4 6 2" xfId="24828"/>
    <cellStyle name="Note 5 12 4 6 3" xfId="39280"/>
    <cellStyle name="Note 5 12 4 7" xfId="9834"/>
    <cellStyle name="Note 5 12 4 7 2" xfId="27269"/>
    <cellStyle name="Note 5 12 4 7 3" xfId="41721"/>
    <cellStyle name="Note 5 12 4 8" xfId="12254"/>
    <cellStyle name="Note 5 12 4 8 2" xfId="29689"/>
    <cellStyle name="Note 5 12 4 8 3" xfId="44141"/>
    <cellStyle name="Note 5 12 4 9" xfId="19261"/>
    <cellStyle name="Note 5 12 5" xfId="2424"/>
    <cellStyle name="Note 5 12 5 2" xfId="2425"/>
    <cellStyle name="Note 5 12 5 2 2" xfId="4936"/>
    <cellStyle name="Note 5 12 5 2 2 2" xfId="14331"/>
    <cellStyle name="Note 5 12 5 2 2 2 2" xfId="31766"/>
    <cellStyle name="Note 5 12 5 2 2 2 3" xfId="46218"/>
    <cellStyle name="Note 5 12 5 2 2 3" xfId="16792"/>
    <cellStyle name="Note 5 12 5 2 2 3 2" xfId="34227"/>
    <cellStyle name="Note 5 12 5 2 2 3 3" xfId="48679"/>
    <cellStyle name="Note 5 12 5 2 2 4" xfId="22372"/>
    <cellStyle name="Note 5 12 5 2 2 5" xfId="36824"/>
    <cellStyle name="Note 5 12 5 2 3" xfId="7398"/>
    <cellStyle name="Note 5 12 5 2 3 2" xfId="24833"/>
    <cellStyle name="Note 5 12 5 2 3 3" xfId="39285"/>
    <cellStyle name="Note 5 12 5 2 4" xfId="9839"/>
    <cellStyle name="Note 5 12 5 2 4 2" xfId="27274"/>
    <cellStyle name="Note 5 12 5 2 4 3" xfId="41726"/>
    <cellStyle name="Note 5 12 5 2 5" xfId="12259"/>
    <cellStyle name="Note 5 12 5 2 5 2" xfId="29694"/>
    <cellStyle name="Note 5 12 5 2 5 3" xfId="44146"/>
    <cellStyle name="Note 5 12 5 2 6" xfId="19266"/>
    <cellStyle name="Note 5 12 5 3" xfId="2426"/>
    <cellStyle name="Note 5 12 5 3 2" xfId="4937"/>
    <cellStyle name="Note 5 12 5 3 2 2" xfId="14332"/>
    <cellStyle name="Note 5 12 5 3 2 2 2" xfId="31767"/>
    <cellStyle name="Note 5 12 5 3 2 2 3" xfId="46219"/>
    <cellStyle name="Note 5 12 5 3 2 3" xfId="16793"/>
    <cellStyle name="Note 5 12 5 3 2 3 2" xfId="34228"/>
    <cellStyle name="Note 5 12 5 3 2 3 3" xfId="48680"/>
    <cellStyle name="Note 5 12 5 3 2 4" xfId="22373"/>
    <cellStyle name="Note 5 12 5 3 2 5" xfId="36825"/>
    <cellStyle name="Note 5 12 5 3 3" xfId="7399"/>
    <cellStyle name="Note 5 12 5 3 3 2" xfId="24834"/>
    <cellStyle name="Note 5 12 5 3 3 3" xfId="39286"/>
    <cellStyle name="Note 5 12 5 3 4" xfId="9840"/>
    <cellStyle name="Note 5 12 5 3 4 2" xfId="27275"/>
    <cellStyle name="Note 5 12 5 3 4 3" xfId="41727"/>
    <cellStyle name="Note 5 12 5 3 5" xfId="12260"/>
    <cellStyle name="Note 5 12 5 3 5 2" xfId="29695"/>
    <cellStyle name="Note 5 12 5 3 5 3" xfId="44147"/>
    <cellStyle name="Note 5 12 5 3 6" xfId="19267"/>
    <cellStyle name="Note 5 12 5 4" xfId="2427"/>
    <cellStyle name="Note 5 12 5 4 2" xfId="4938"/>
    <cellStyle name="Note 5 12 5 4 2 2" xfId="22374"/>
    <cellStyle name="Note 5 12 5 4 2 3" xfId="36826"/>
    <cellStyle name="Note 5 12 5 4 3" xfId="7400"/>
    <cellStyle name="Note 5 12 5 4 3 2" xfId="24835"/>
    <cellStyle name="Note 5 12 5 4 3 3" xfId="39287"/>
    <cellStyle name="Note 5 12 5 4 4" xfId="9841"/>
    <cellStyle name="Note 5 12 5 4 4 2" xfId="27276"/>
    <cellStyle name="Note 5 12 5 4 4 3" xfId="41728"/>
    <cellStyle name="Note 5 12 5 4 5" xfId="12261"/>
    <cellStyle name="Note 5 12 5 4 5 2" xfId="29696"/>
    <cellStyle name="Note 5 12 5 4 5 3" xfId="44148"/>
    <cellStyle name="Note 5 12 5 4 6" xfId="15386"/>
    <cellStyle name="Note 5 12 5 4 6 2" xfId="32821"/>
    <cellStyle name="Note 5 12 5 4 6 3" xfId="47273"/>
    <cellStyle name="Note 5 12 5 4 7" xfId="19268"/>
    <cellStyle name="Note 5 12 5 4 8" xfId="20548"/>
    <cellStyle name="Note 5 12 5 5" xfId="4935"/>
    <cellStyle name="Note 5 12 5 5 2" xfId="14330"/>
    <cellStyle name="Note 5 12 5 5 2 2" xfId="31765"/>
    <cellStyle name="Note 5 12 5 5 2 3" xfId="46217"/>
    <cellStyle name="Note 5 12 5 5 3" xfId="16791"/>
    <cellStyle name="Note 5 12 5 5 3 2" xfId="34226"/>
    <cellStyle name="Note 5 12 5 5 3 3" xfId="48678"/>
    <cellStyle name="Note 5 12 5 5 4" xfId="22371"/>
    <cellStyle name="Note 5 12 5 5 5" xfId="36823"/>
    <cellStyle name="Note 5 12 5 6" xfId="7397"/>
    <cellStyle name="Note 5 12 5 6 2" xfId="24832"/>
    <cellStyle name="Note 5 12 5 6 3" xfId="39284"/>
    <cellStyle name="Note 5 12 5 7" xfId="9838"/>
    <cellStyle name="Note 5 12 5 7 2" xfId="27273"/>
    <cellStyle name="Note 5 12 5 7 3" xfId="41725"/>
    <cellStyle name="Note 5 12 5 8" xfId="12258"/>
    <cellStyle name="Note 5 12 5 8 2" xfId="29693"/>
    <cellStyle name="Note 5 12 5 8 3" xfId="44145"/>
    <cellStyle name="Note 5 12 5 9" xfId="19265"/>
    <cellStyle name="Note 5 12 6" xfId="2428"/>
    <cellStyle name="Note 5 12 6 2" xfId="4939"/>
    <cellStyle name="Note 5 12 6 2 2" xfId="14333"/>
    <cellStyle name="Note 5 12 6 2 2 2" xfId="31768"/>
    <cellStyle name="Note 5 12 6 2 2 3" xfId="46220"/>
    <cellStyle name="Note 5 12 6 2 3" xfId="16794"/>
    <cellStyle name="Note 5 12 6 2 3 2" xfId="34229"/>
    <cellStyle name="Note 5 12 6 2 3 3" xfId="48681"/>
    <cellStyle name="Note 5 12 6 2 4" xfId="22375"/>
    <cellStyle name="Note 5 12 6 2 5" xfId="36827"/>
    <cellStyle name="Note 5 12 6 3" xfId="7401"/>
    <cellStyle name="Note 5 12 6 3 2" xfId="24836"/>
    <cellStyle name="Note 5 12 6 3 3" xfId="39288"/>
    <cellStyle name="Note 5 12 6 4" xfId="9842"/>
    <cellStyle name="Note 5 12 6 4 2" xfId="27277"/>
    <cellStyle name="Note 5 12 6 4 3" xfId="41729"/>
    <cellStyle name="Note 5 12 6 5" xfId="12262"/>
    <cellStyle name="Note 5 12 6 5 2" xfId="29697"/>
    <cellStyle name="Note 5 12 6 5 3" xfId="44149"/>
    <cellStyle name="Note 5 12 6 6" xfId="19269"/>
    <cellStyle name="Note 5 12 7" xfId="2429"/>
    <cellStyle name="Note 5 12 7 2" xfId="4940"/>
    <cellStyle name="Note 5 12 7 2 2" xfId="14334"/>
    <cellStyle name="Note 5 12 7 2 2 2" xfId="31769"/>
    <cellStyle name="Note 5 12 7 2 2 3" xfId="46221"/>
    <cellStyle name="Note 5 12 7 2 3" xfId="16795"/>
    <cellStyle name="Note 5 12 7 2 3 2" xfId="34230"/>
    <cellStyle name="Note 5 12 7 2 3 3" xfId="48682"/>
    <cellStyle name="Note 5 12 7 2 4" xfId="22376"/>
    <cellStyle name="Note 5 12 7 2 5" xfId="36828"/>
    <cellStyle name="Note 5 12 7 3" xfId="7402"/>
    <cellStyle name="Note 5 12 7 3 2" xfId="24837"/>
    <cellStyle name="Note 5 12 7 3 3" xfId="39289"/>
    <cellStyle name="Note 5 12 7 4" xfId="9843"/>
    <cellStyle name="Note 5 12 7 4 2" xfId="27278"/>
    <cellStyle name="Note 5 12 7 4 3" xfId="41730"/>
    <cellStyle name="Note 5 12 7 5" xfId="12263"/>
    <cellStyle name="Note 5 12 7 5 2" xfId="29698"/>
    <cellStyle name="Note 5 12 7 5 3" xfId="44150"/>
    <cellStyle name="Note 5 12 7 6" xfId="19270"/>
    <cellStyle name="Note 5 12 8" xfId="2430"/>
    <cellStyle name="Note 5 12 8 2" xfId="4941"/>
    <cellStyle name="Note 5 12 8 2 2" xfId="22377"/>
    <cellStyle name="Note 5 12 8 2 3" xfId="36829"/>
    <cellStyle name="Note 5 12 8 3" xfId="7403"/>
    <cellStyle name="Note 5 12 8 3 2" xfId="24838"/>
    <cellStyle name="Note 5 12 8 3 3" xfId="39290"/>
    <cellStyle name="Note 5 12 8 4" xfId="9844"/>
    <cellStyle name="Note 5 12 8 4 2" xfId="27279"/>
    <cellStyle name="Note 5 12 8 4 3" xfId="41731"/>
    <cellStyle name="Note 5 12 8 5" xfId="12264"/>
    <cellStyle name="Note 5 12 8 5 2" xfId="29699"/>
    <cellStyle name="Note 5 12 8 5 3" xfId="44151"/>
    <cellStyle name="Note 5 12 8 6" xfId="15387"/>
    <cellStyle name="Note 5 12 8 6 2" xfId="32822"/>
    <cellStyle name="Note 5 12 8 6 3" xfId="47274"/>
    <cellStyle name="Note 5 12 8 7" xfId="19271"/>
    <cellStyle name="Note 5 12 8 8" xfId="20549"/>
    <cellStyle name="Note 5 12 9" xfId="4922"/>
    <cellStyle name="Note 5 12 9 2" xfId="14320"/>
    <cellStyle name="Note 5 12 9 2 2" xfId="31755"/>
    <cellStyle name="Note 5 12 9 2 3" xfId="46207"/>
    <cellStyle name="Note 5 12 9 3" xfId="16781"/>
    <cellStyle name="Note 5 12 9 3 2" xfId="34216"/>
    <cellStyle name="Note 5 12 9 3 3" xfId="48668"/>
    <cellStyle name="Note 5 12 9 4" xfId="22358"/>
    <cellStyle name="Note 5 12 9 5" xfId="36810"/>
    <cellStyle name="Note 5 13" xfId="2431"/>
    <cellStyle name="Note 5 13 10" xfId="7404"/>
    <cellStyle name="Note 5 13 10 2" xfId="24839"/>
    <cellStyle name="Note 5 13 10 3" xfId="39291"/>
    <cellStyle name="Note 5 13 11" xfId="9845"/>
    <cellStyle name="Note 5 13 11 2" xfId="27280"/>
    <cellStyle name="Note 5 13 11 3" xfId="41732"/>
    <cellStyle name="Note 5 13 12" xfId="12265"/>
    <cellStyle name="Note 5 13 12 2" xfId="29700"/>
    <cellStyle name="Note 5 13 12 3" xfId="44152"/>
    <cellStyle name="Note 5 13 13" xfId="19272"/>
    <cellStyle name="Note 5 13 2" xfId="2432"/>
    <cellStyle name="Note 5 13 2 2" xfId="2433"/>
    <cellStyle name="Note 5 13 2 2 2" xfId="4944"/>
    <cellStyle name="Note 5 13 2 2 2 2" xfId="14337"/>
    <cellStyle name="Note 5 13 2 2 2 2 2" xfId="31772"/>
    <cellStyle name="Note 5 13 2 2 2 2 3" xfId="46224"/>
    <cellStyle name="Note 5 13 2 2 2 3" xfId="16798"/>
    <cellStyle name="Note 5 13 2 2 2 3 2" xfId="34233"/>
    <cellStyle name="Note 5 13 2 2 2 3 3" xfId="48685"/>
    <cellStyle name="Note 5 13 2 2 2 4" xfId="22380"/>
    <cellStyle name="Note 5 13 2 2 2 5" xfId="36832"/>
    <cellStyle name="Note 5 13 2 2 3" xfId="7406"/>
    <cellStyle name="Note 5 13 2 2 3 2" xfId="24841"/>
    <cellStyle name="Note 5 13 2 2 3 3" xfId="39293"/>
    <cellStyle name="Note 5 13 2 2 4" xfId="9847"/>
    <cellStyle name="Note 5 13 2 2 4 2" xfId="27282"/>
    <cellStyle name="Note 5 13 2 2 4 3" xfId="41734"/>
    <cellStyle name="Note 5 13 2 2 5" xfId="12267"/>
    <cellStyle name="Note 5 13 2 2 5 2" xfId="29702"/>
    <cellStyle name="Note 5 13 2 2 5 3" xfId="44154"/>
    <cellStyle name="Note 5 13 2 2 6" xfId="19274"/>
    <cellStyle name="Note 5 13 2 3" xfId="2434"/>
    <cellStyle name="Note 5 13 2 3 2" xfId="4945"/>
    <cellStyle name="Note 5 13 2 3 2 2" xfId="14338"/>
    <cellStyle name="Note 5 13 2 3 2 2 2" xfId="31773"/>
    <cellStyle name="Note 5 13 2 3 2 2 3" xfId="46225"/>
    <cellStyle name="Note 5 13 2 3 2 3" xfId="16799"/>
    <cellStyle name="Note 5 13 2 3 2 3 2" xfId="34234"/>
    <cellStyle name="Note 5 13 2 3 2 3 3" xfId="48686"/>
    <cellStyle name="Note 5 13 2 3 2 4" xfId="22381"/>
    <cellStyle name="Note 5 13 2 3 2 5" xfId="36833"/>
    <cellStyle name="Note 5 13 2 3 3" xfId="7407"/>
    <cellStyle name="Note 5 13 2 3 3 2" xfId="24842"/>
    <cellStyle name="Note 5 13 2 3 3 3" xfId="39294"/>
    <cellStyle name="Note 5 13 2 3 4" xfId="9848"/>
    <cellStyle name="Note 5 13 2 3 4 2" xfId="27283"/>
    <cellStyle name="Note 5 13 2 3 4 3" xfId="41735"/>
    <cellStyle name="Note 5 13 2 3 5" xfId="12268"/>
    <cellStyle name="Note 5 13 2 3 5 2" xfId="29703"/>
    <cellStyle name="Note 5 13 2 3 5 3" xfId="44155"/>
    <cellStyle name="Note 5 13 2 3 6" xfId="19275"/>
    <cellStyle name="Note 5 13 2 4" xfId="2435"/>
    <cellStyle name="Note 5 13 2 4 2" xfId="4946"/>
    <cellStyle name="Note 5 13 2 4 2 2" xfId="22382"/>
    <cellStyle name="Note 5 13 2 4 2 3" xfId="36834"/>
    <cellStyle name="Note 5 13 2 4 3" xfId="7408"/>
    <cellStyle name="Note 5 13 2 4 3 2" xfId="24843"/>
    <cellStyle name="Note 5 13 2 4 3 3" xfId="39295"/>
    <cellStyle name="Note 5 13 2 4 4" xfId="9849"/>
    <cellStyle name="Note 5 13 2 4 4 2" xfId="27284"/>
    <cellStyle name="Note 5 13 2 4 4 3" xfId="41736"/>
    <cellStyle name="Note 5 13 2 4 5" xfId="12269"/>
    <cellStyle name="Note 5 13 2 4 5 2" xfId="29704"/>
    <cellStyle name="Note 5 13 2 4 5 3" xfId="44156"/>
    <cellStyle name="Note 5 13 2 4 6" xfId="15388"/>
    <cellStyle name="Note 5 13 2 4 6 2" xfId="32823"/>
    <cellStyle name="Note 5 13 2 4 6 3" xfId="47275"/>
    <cellStyle name="Note 5 13 2 4 7" xfId="19276"/>
    <cellStyle name="Note 5 13 2 4 8" xfId="20550"/>
    <cellStyle name="Note 5 13 2 5" xfId="4943"/>
    <cellStyle name="Note 5 13 2 5 2" xfId="14336"/>
    <cellStyle name="Note 5 13 2 5 2 2" xfId="31771"/>
    <cellStyle name="Note 5 13 2 5 2 3" xfId="46223"/>
    <cellStyle name="Note 5 13 2 5 3" xfId="16797"/>
    <cellStyle name="Note 5 13 2 5 3 2" xfId="34232"/>
    <cellStyle name="Note 5 13 2 5 3 3" xfId="48684"/>
    <cellStyle name="Note 5 13 2 5 4" xfId="22379"/>
    <cellStyle name="Note 5 13 2 5 5" xfId="36831"/>
    <cellStyle name="Note 5 13 2 6" xfId="7405"/>
    <cellStyle name="Note 5 13 2 6 2" xfId="24840"/>
    <cellStyle name="Note 5 13 2 6 3" xfId="39292"/>
    <cellStyle name="Note 5 13 2 7" xfId="9846"/>
    <cellStyle name="Note 5 13 2 7 2" xfId="27281"/>
    <cellStyle name="Note 5 13 2 7 3" xfId="41733"/>
    <cellStyle name="Note 5 13 2 8" xfId="12266"/>
    <cellStyle name="Note 5 13 2 8 2" xfId="29701"/>
    <cellStyle name="Note 5 13 2 8 3" xfId="44153"/>
    <cellStyle name="Note 5 13 2 9" xfId="19273"/>
    <cellStyle name="Note 5 13 3" xfId="2436"/>
    <cellStyle name="Note 5 13 3 2" xfId="2437"/>
    <cellStyle name="Note 5 13 3 2 2" xfId="4948"/>
    <cellStyle name="Note 5 13 3 2 2 2" xfId="14340"/>
    <cellStyle name="Note 5 13 3 2 2 2 2" xfId="31775"/>
    <cellStyle name="Note 5 13 3 2 2 2 3" xfId="46227"/>
    <cellStyle name="Note 5 13 3 2 2 3" xfId="16801"/>
    <cellStyle name="Note 5 13 3 2 2 3 2" xfId="34236"/>
    <cellStyle name="Note 5 13 3 2 2 3 3" xfId="48688"/>
    <cellStyle name="Note 5 13 3 2 2 4" xfId="22384"/>
    <cellStyle name="Note 5 13 3 2 2 5" xfId="36836"/>
    <cellStyle name="Note 5 13 3 2 3" xfId="7410"/>
    <cellStyle name="Note 5 13 3 2 3 2" xfId="24845"/>
    <cellStyle name="Note 5 13 3 2 3 3" xfId="39297"/>
    <cellStyle name="Note 5 13 3 2 4" xfId="9851"/>
    <cellStyle name="Note 5 13 3 2 4 2" xfId="27286"/>
    <cellStyle name="Note 5 13 3 2 4 3" xfId="41738"/>
    <cellStyle name="Note 5 13 3 2 5" xfId="12271"/>
    <cellStyle name="Note 5 13 3 2 5 2" xfId="29706"/>
    <cellStyle name="Note 5 13 3 2 5 3" xfId="44158"/>
    <cellStyle name="Note 5 13 3 2 6" xfId="19278"/>
    <cellStyle name="Note 5 13 3 3" xfId="2438"/>
    <cellStyle name="Note 5 13 3 3 2" xfId="4949"/>
    <cellStyle name="Note 5 13 3 3 2 2" xfId="14341"/>
    <cellStyle name="Note 5 13 3 3 2 2 2" xfId="31776"/>
    <cellStyle name="Note 5 13 3 3 2 2 3" xfId="46228"/>
    <cellStyle name="Note 5 13 3 3 2 3" xfId="16802"/>
    <cellStyle name="Note 5 13 3 3 2 3 2" xfId="34237"/>
    <cellStyle name="Note 5 13 3 3 2 3 3" xfId="48689"/>
    <cellStyle name="Note 5 13 3 3 2 4" xfId="22385"/>
    <cellStyle name="Note 5 13 3 3 2 5" xfId="36837"/>
    <cellStyle name="Note 5 13 3 3 3" xfId="7411"/>
    <cellStyle name="Note 5 13 3 3 3 2" xfId="24846"/>
    <cellStyle name="Note 5 13 3 3 3 3" xfId="39298"/>
    <cellStyle name="Note 5 13 3 3 4" xfId="9852"/>
    <cellStyle name="Note 5 13 3 3 4 2" xfId="27287"/>
    <cellStyle name="Note 5 13 3 3 4 3" xfId="41739"/>
    <cellStyle name="Note 5 13 3 3 5" xfId="12272"/>
    <cellStyle name="Note 5 13 3 3 5 2" xfId="29707"/>
    <cellStyle name="Note 5 13 3 3 5 3" xfId="44159"/>
    <cellStyle name="Note 5 13 3 3 6" xfId="19279"/>
    <cellStyle name="Note 5 13 3 4" xfId="2439"/>
    <cellStyle name="Note 5 13 3 4 2" xfId="4950"/>
    <cellStyle name="Note 5 13 3 4 2 2" xfId="22386"/>
    <cellStyle name="Note 5 13 3 4 2 3" xfId="36838"/>
    <cellStyle name="Note 5 13 3 4 3" xfId="7412"/>
    <cellStyle name="Note 5 13 3 4 3 2" xfId="24847"/>
    <cellStyle name="Note 5 13 3 4 3 3" xfId="39299"/>
    <cellStyle name="Note 5 13 3 4 4" xfId="9853"/>
    <cellStyle name="Note 5 13 3 4 4 2" xfId="27288"/>
    <cellStyle name="Note 5 13 3 4 4 3" xfId="41740"/>
    <cellStyle name="Note 5 13 3 4 5" xfId="12273"/>
    <cellStyle name="Note 5 13 3 4 5 2" xfId="29708"/>
    <cellStyle name="Note 5 13 3 4 5 3" xfId="44160"/>
    <cellStyle name="Note 5 13 3 4 6" xfId="15389"/>
    <cellStyle name="Note 5 13 3 4 6 2" xfId="32824"/>
    <cellStyle name="Note 5 13 3 4 6 3" xfId="47276"/>
    <cellStyle name="Note 5 13 3 4 7" xfId="19280"/>
    <cellStyle name="Note 5 13 3 4 8" xfId="20551"/>
    <cellStyle name="Note 5 13 3 5" xfId="4947"/>
    <cellStyle name="Note 5 13 3 5 2" xfId="14339"/>
    <cellStyle name="Note 5 13 3 5 2 2" xfId="31774"/>
    <cellStyle name="Note 5 13 3 5 2 3" xfId="46226"/>
    <cellStyle name="Note 5 13 3 5 3" xfId="16800"/>
    <cellStyle name="Note 5 13 3 5 3 2" xfId="34235"/>
    <cellStyle name="Note 5 13 3 5 3 3" xfId="48687"/>
    <cellStyle name="Note 5 13 3 5 4" xfId="22383"/>
    <cellStyle name="Note 5 13 3 5 5" xfId="36835"/>
    <cellStyle name="Note 5 13 3 6" xfId="7409"/>
    <cellStyle name="Note 5 13 3 6 2" xfId="24844"/>
    <cellStyle name="Note 5 13 3 6 3" xfId="39296"/>
    <cellStyle name="Note 5 13 3 7" xfId="9850"/>
    <cellStyle name="Note 5 13 3 7 2" xfId="27285"/>
    <cellStyle name="Note 5 13 3 7 3" xfId="41737"/>
    <cellStyle name="Note 5 13 3 8" xfId="12270"/>
    <cellStyle name="Note 5 13 3 8 2" xfId="29705"/>
    <cellStyle name="Note 5 13 3 8 3" xfId="44157"/>
    <cellStyle name="Note 5 13 3 9" xfId="19277"/>
    <cellStyle name="Note 5 13 4" xfId="2440"/>
    <cellStyle name="Note 5 13 4 2" xfId="2441"/>
    <cellStyle name="Note 5 13 4 2 2" xfId="4952"/>
    <cellStyle name="Note 5 13 4 2 2 2" xfId="14343"/>
    <cellStyle name="Note 5 13 4 2 2 2 2" xfId="31778"/>
    <cellStyle name="Note 5 13 4 2 2 2 3" xfId="46230"/>
    <cellStyle name="Note 5 13 4 2 2 3" xfId="16804"/>
    <cellStyle name="Note 5 13 4 2 2 3 2" xfId="34239"/>
    <cellStyle name="Note 5 13 4 2 2 3 3" xfId="48691"/>
    <cellStyle name="Note 5 13 4 2 2 4" xfId="22388"/>
    <cellStyle name="Note 5 13 4 2 2 5" xfId="36840"/>
    <cellStyle name="Note 5 13 4 2 3" xfId="7414"/>
    <cellStyle name="Note 5 13 4 2 3 2" xfId="24849"/>
    <cellStyle name="Note 5 13 4 2 3 3" xfId="39301"/>
    <cellStyle name="Note 5 13 4 2 4" xfId="9855"/>
    <cellStyle name="Note 5 13 4 2 4 2" xfId="27290"/>
    <cellStyle name="Note 5 13 4 2 4 3" xfId="41742"/>
    <cellStyle name="Note 5 13 4 2 5" xfId="12275"/>
    <cellStyle name="Note 5 13 4 2 5 2" xfId="29710"/>
    <cellStyle name="Note 5 13 4 2 5 3" xfId="44162"/>
    <cellStyle name="Note 5 13 4 2 6" xfId="19282"/>
    <cellStyle name="Note 5 13 4 3" xfId="2442"/>
    <cellStyle name="Note 5 13 4 3 2" xfId="4953"/>
    <cellStyle name="Note 5 13 4 3 2 2" xfId="14344"/>
    <cellStyle name="Note 5 13 4 3 2 2 2" xfId="31779"/>
    <cellStyle name="Note 5 13 4 3 2 2 3" xfId="46231"/>
    <cellStyle name="Note 5 13 4 3 2 3" xfId="16805"/>
    <cellStyle name="Note 5 13 4 3 2 3 2" xfId="34240"/>
    <cellStyle name="Note 5 13 4 3 2 3 3" xfId="48692"/>
    <cellStyle name="Note 5 13 4 3 2 4" xfId="22389"/>
    <cellStyle name="Note 5 13 4 3 2 5" xfId="36841"/>
    <cellStyle name="Note 5 13 4 3 3" xfId="7415"/>
    <cellStyle name="Note 5 13 4 3 3 2" xfId="24850"/>
    <cellStyle name="Note 5 13 4 3 3 3" xfId="39302"/>
    <cellStyle name="Note 5 13 4 3 4" xfId="9856"/>
    <cellStyle name="Note 5 13 4 3 4 2" xfId="27291"/>
    <cellStyle name="Note 5 13 4 3 4 3" xfId="41743"/>
    <cellStyle name="Note 5 13 4 3 5" xfId="12276"/>
    <cellStyle name="Note 5 13 4 3 5 2" xfId="29711"/>
    <cellStyle name="Note 5 13 4 3 5 3" xfId="44163"/>
    <cellStyle name="Note 5 13 4 3 6" xfId="19283"/>
    <cellStyle name="Note 5 13 4 4" xfId="2443"/>
    <cellStyle name="Note 5 13 4 4 2" xfId="4954"/>
    <cellStyle name="Note 5 13 4 4 2 2" xfId="22390"/>
    <cellStyle name="Note 5 13 4 4 2 3" xfId="36842"/>
    <cellStyle name="Note 5 13 4 4 3" xfId="7416"/>
    <cellStyle name="Note 5 13 4 4 3 2" xfId="24851"/>
    <cellStyle name="Note 5 13 4 4 3 3" xfId="39303"/>
    <cellStyle name="Note 5 13 4 4 4" xfId="9857"/>
    <cellStyle name="Note 5 13 4 4 4 2" xfId="27292"/>
    <cellStyle name="Note 5 13 4 4 4 3" xfId="41744"/>
    <cellStyle name="Note 5 13 4 4 5" xfId="12277"/>
    <cellStyle name="Note 5 13 4 4 5 2" xfId="29712"/>
    <cellStyle name="Note 5 13 4 4 5 3" xfId="44164"/>
    <cellStyle name="Note 5 13 4 4 6" xfId="15390"/>
    <cellStyle name="Note 5 13 4 4 6 2" xfId="32825"/>
    <cellStyle name="Note 5 13 4 4 6 3" xfId="47277"/>
    <cellStyle name="Note 5 13 4 4 7" xfId="19284"/>
    <cellStyle name="Note 5 13 4 4 8" xfId="20552"/>
    <cellStyle name="Note 5 13 4 5" xfId="4951"/>
    <cellStyle name="Note 5 13 4 5 2" xfId="14342"/>
    <cellStyle name="Note 5 13 4 5 2 2" xfId="31777"/>
    <cellStyle name="Note 5 13 4 5 2 3" xfId="46229"/>
    <cellStyle name="Note 5 13 4 5 3" xfId="16803"/>
    <cellStyle name="Note 5 13 4 5 3 2" xfId="34238"/>
    <cellStyle name="Note 5 13 4 5 3 3" xfId="48690"/>
    <cellStyle name="Note 5 13 4 5 4" xfId="22387"/>
    <cellStyle name="Note 5 13 4 5 5" xfId="36839"/>
    <cellStyle name="Note 5 13 4 6" xfId="7413"/>
    <cellStyle name="Note 5 13 4 6 2" xfId="24848"/>
    <cellStyle name="Note 5 13 4 6 3" xfId="39300"/>
    <cellStyle name="Note 5 13 4 7" xfId="9854"/>
    <cellStyle name="Note 5 13 4 7 2" xfId="27289"/>
    <cellStyle name="Note 5 13 4 7 3" xfId="41741"/>
    <cellStyle name="Note 5 13 4 8" xfId="12274"/>
    <cellStyle name="Note 5 13 4 8 2" xfId="29709"/>
    <cellStyle name="Note 5 13 4 8 3" xfId="44161"/>
    <cellStyle name="Note 5 13 4 9" xfId="19281"/>
    <cellStyle name="Note 5 13 5" xfId="2444"/>
    <cellStyle name="Note 5 13 5 2" xfId="2445"/>
    <cellStyle name="Note 5 13 5 2 2" xfId="4956"/>
    <cellStyle name="Note 5 13 5 2 2 2" xfId="14346"/>
    <cellStyle name="Note 5 13 5 2 2 2 2" xfId="31781"/>
    <cellStyle name="Note 5 13 5 2 2 2 3" xfId="46233"/>
    <cellStyle name="Note 5 13 5 2 2 3" xfId="16807"/>
    <cellStyle name="Note 5 13 5 2 2 3 2" xfId="34242"/>
    <cellStyle name="Note 5 13 5 2 2 3 3" xfId="48694"/>
    <cellStyle name="Note 5 13 5 2 2 4" xfId="22392"/>
    <cellStyle name="Note 5 13 5 2 2 5" xfId="36844"/>
    <cellStyle name="Note 5 13 5 2 3" xfId="7418"/>
    <cellStyle name="Note 5 13 5 2 3 2" xfId="24853"/>
    <cellStyle name="Note 5 13 5 2 3 3" xfId="39305"/>
    <cellStyle name="Note 5 13 5 2 4" xfId="9859"/>
    <cellStyle name="Note 5 13 5 2 4 2" xfId="27294"/>
    <cellStyle name="Note 5 13 5 2 4 3" xfId="41746"/>
    <cellStyle name="Note 5 13 5 2 5" xfId="12279"/>
    <cellStyle name="Note 5 13 5 2 5 2" xfId="29714"/>
    <cellStyle name="Note 5 13 5 2 5 3" xfId="44166"/>
    <cellStyle name="Note 5 13 5 2 6" xfId="19286"/>
    <cellStyle name="Note 5 13 5 3" xfId="2446"/>
    <cellStyle name="Note 5 13 5 3 2" xfId="4957"/>
    <cellStyle name="Note 5 13 5 3 2 2" xfId="14347"/>
    <cellStyle name="Note 5 13 5 3 2 2 2" xfId="31782"/>
    <cellStyle name="Note 5 13 5 3 2 2 3" xfId="46234"/>
    <cellStyle name="Note 5 13 5 3 2 3" xfId="16808"/>
    <cellStyle name="Note 5 13 5 3 2 3 2" xfId="34243"/>
    <cellStyle name="Note 5 13 5 3 2 3 3" xfId="48695"/>
    <cellStyle name="Note 5 13 5 3 2 4" xfId="22393"/>
    <cellStyle name="Note 5 13 5 3 2 5" xfId="36845"/>
    <cellStyle name="Note 5 13 5 3 3" xfId="7419"/>
    <cellStyle name="Note 5 13 5 3 3 2" xfId="24854"/>
    <cellStyle name="Note 5 13 5 3 3 3" xfId="39306"/>
    <cellStyle name="Note 5 13 5 3 4" xfId="9860"/>
    <cellStyle name="Note 5 13 5 3 4 2" xfId="27295"/>
    <cellStyle name="Note 5 13 5 3 4 3" xfId="41747"/>
    <cellStyle name="Note 5 13 5 3 5" xfId="12280"/>
    <cellStyle name="Note 5 13 5 3 5 2" xfId="29715"/>
    <cellStyle name="Note 5 13 5 3 5 3" xfId="44167"/>
    <cellStyle name="Note 5 13 5 3 6" xfId="19287"/>
    <cellStyle name="Note 5 13 5 4" xfId="2447"/>
    <cellStyle name="Note 5 13 5 4 2" xfId="4958"/>
    <cellStyle name="Note 5 13 5 4 2 2" xfId="22394"/>
    <cellStyle name="Note 5 13 5 4 2 3" xfId="36846"/>
    <cellStyle name="Note 5 13 5 4 3" xfId="7420"/>
    <cellStyle name="Note 5 13 5 4 3 2" xfId="24855"/>
    <cellStyle name="Note 5 13 5 4 3 3" xfId="39307"/>
    <cellStyle name="Note 5 13 5 4 4" xfId="9861"/>
    <cellStyle name="Note 5 13 5 4 4 2" xfId="27296"/>
    <cellStyle name="Note 5 13 5 4 4 3" xfId="41748"/>
    <cellStyle name="Note 5 13 5 4 5" xfId="12281"/>
    <cellStyle name="Note 5 13 5 4 5 2" xfId="29716"/>
    <cellStyle name="Note 5 13 5 4 5 3" xfId="44168"/>
    <cellStyle name="Note 5 13 5 4 6" xfId="15391"/>
    <cellStyle name="Note 5 13 5 4 6 2" xfId="32826"/>
    <cellStyle name="Note 5 13 5 4 6 3" xfId="47278"/>
    <cellStyle name="Note 5 13 5 4 7" xfId="19288"/>
    <cellStyle name="Note 5 13 5 4 8" xfId="20553"/>
    <cellStyle name="Note 5 13 5 5" xfId="4955"/>
    <cellStyle name="Note 5 13 5 5 2" xfId="14345"/>
    <cellStyle name="Note 5 13 5 5 2 2" xfId="31780"/>
    <cellStyle name="Note 5 13 5 5 2 3" xfId="46232"/>
    <cellStyle name="Note 5 13 5 5 3" xfId="16806"/>
    <cellStyle name="Note 5 13 5 5 3 2" xfId="34241"/>
    <cellStyle name="Note 5 13 5 5 3 3" xfId="48693"/>
    <cellStyle name="Note 5 13 5 5 4" xfId="22391"/>
    <cellStyle name="Note 5 13 5 5 5" xfId="36843"/>
    <cellStyle name="Note 5 13 5 6" xfId="7417"/>
    <cellStyle name="Note 5 13 5 6 2" xfId="24852"/>
    <cellStyle name="Note 5 13 5 6 3" xfId="39304"/>
    <cellStyle name="Note 5 13 5 7" xfId="9858"/>
    <cellStyle name="Note 5 13 5 7 2" xfId="27293"/>
    <cellStyle name="Note 5 13 5 7 3" xfId="41745"/>
    <cellStyle name="Note 5 13 5 8" xfId="12278"/>
    <cellStyle name="Note 5 13 5 8 2" xfId="29713"/>
    <cellStyle name="Note 5 13 5 8 3" xfId="44165"/>
    <cellStyle name="Note 5 13 5 9" xfId="19285"/>
    <cellStyle name="Note 5 13 6" xfId="2448"/>
    <cellStyle name="Note 5 13 6 2" xfId="4959"/>
    <cellStyle name="Note 5 13 6 2 2" xfId="14348"/>
    <cellStyle name="Note 5 13 6 2 2 2" xfId="31783"/>
    <cellStyle name="Note 5 13 6 2 2 3" xfId="46235"/>
    <cellStyle name="Note 5 13 6 2 3" xfId="16809"/>
    <cellStyle name="Note 5 13 6 2 3 2" xfId="34244"/>
    <cellStyle name="Note 5 13 6 2 3 3" xfId="48696"/>
    <cellStyle name="Note 5 13 6 2 4" xfId="22395"/>
    <cellStyle name="Note 5 13 6 2 5" xfId="36847"/>
    <cellStyle name="Note 5 13 6 3" xfId="7421"/>
    <cellStyle name="Note 5 13 6 3 2" xfId="24856"/>
    <cellStyle name="Note 5 13 6 3 3" xfId="39308"/>
    <cellStyle name="Note 5 13 6 4" xfId="9862"/>
    <cellStyle name="Note 5 13 6 4 2" xfId="27297"/>
    <cellStyle name="Note 5 13 6 4 3" xfId="41749"/>
    <cellStyle name="Note 5 13 6 5" xfId="12282"/>
    <cellStyle name="Note 5 13 6 5 2" xfId="29717"/>
    <cellStyle name="Note 5 13 6 5 3" xfId="44169"/>
    <cellStyle name="Note 5 13 6 6" xfId="19289"/>
    <cellStyle name="Note 5 13 7" xfId="2449"/>
    <cellStyle name="Note 5 13 7 2" xfId="4960"/>
    <cellStyle name="Note 5 13 7 2 2" xfId="14349"/>
    <cellStyle name="Note 5 13 7 2 2 2" xfId="31784"/>
    <cellStyle name="Note 5 13 7 2 2 3" xfId="46236"/>
    <cellStyle name="Note 5 13 7 2 3" xfId="16810"/>
    <cellStyle name="Note 5 13 7 2 3 2" xfId="34245"/>
    <cellStyle name="Note 5 13 7 2 3 3" xfId="48697"/>
    <cellStyle name="Note 5 13 7 2 4" xfId="22396"/>
    <cellStyle name="Note 5 13 7 2 5" xfId="36848"/>
    <cellStyle name="Note 5 13 7 3" xfId="7422"/>
    <cellStyle name="Note 5 13 7 3 2" xfId="24857"/>
    <cellStyle name="Note 5 13 7 3 3" xfId="39309"/>
    <cellStyle name="Note 5 13 7 4" xfId="9863"/>
    <cellStyle name="Note 5 13 7 4 2" xfId="27298"/>
    <cellStyle name="Note 5 13 7 4 3" xfId="41750"/>
    <cellStyle name="Note 5 13 7 5" xfId="12283"/>
    <cellStyle name="Note 5 13 7 5 2" xfId="29718"/>
    <cellStyle name="Note 5 13 7 5 3" xfId="44170"/>
    <cellStyle name="Note 5 13 7 6" xfId="19290"/>
    <cellStyle name="Note 5 13 8" xfId="2450"/>
    <cellStyle name="Note 5 13 8 2" xfId="4961"/>
    <cellStyle name="Note 5 13 8 2 2" xfId="22397"/>
    <cellStyle name="Note 5 13 8 2 3" xfId="36849"/>
    <cellStyle name="Note 5 13 8 3" xfId="7423"/>
    <cellStyle name="Note 5 13 8 3 2" xfId="24858"/>
    <cellStyle name="Note 5 13 8 3 3" xfId="39310"/>
    <cellStyle name="Note 5 13 8 4" xfId="9864"/>
    <cellStyle name="Note 5 13 8 4 2" xfId="27299"/>
    <cellStyle name="Note 5 13 8 4 3" xfId="41751"/>
    <cellStyle name="Note 5 13 8 5" xfId="12284"/>
    <cellStyle name="Note 5 13 8 5 2" xfId="29719"/>
    <cellStyle name="Note 5 13 8 5 3" xfId="44171"/>
    <cellStyle name="Note 5 13 8 6" xfId="15392"/>
    <cellStyle name="Note 5 13 8 6 2" xfId="32827"/>
    <cellStyle name="Note 5 13 8 6 3" xfId="47279"/>
    <cellStyle name="Note 5 13 8 7" xfId="19291"/>
    <cellStyle name="Note 5 13 8 8" xfId="20554"/>
    <cellStyle name="Note 5 13 9" xfId="4942"/>
    <cellStyle name="Note 5 13 9 2" xfId="14335"/>
    <cellStyle name="Note 5 13 9 2 2" xfId="31770"/>
    <cellStyle name="Note 5 13 9 2 3" xfId="46222"/>
    <cellStyle name="Note 5 13 9 3" xfId="16796"/>
    <cellStyle name="Note 5 13 9 3 2" xfId="34231"/>
    <cellStyle name="Note 5 13 9 3 3" xfId="48683"/>
    <cellStyle name="Note 5 13 9 4" xfId="22378"/>
    <cellStyle name="Note 5 13 9 5" xfId="36830"/>
    <cellStyle name="Note 5 14" xfId="2451"/>
    <cellStyle name="Note 5 14 10" xfId="7424"/>
    <cellStyle name="Note 5 14 10 2" xfId="24859"/>
    <cellStyle name="Note 5 14 10 3" xfId="39311"/>
    <cellStyle name="Note 5 14 11" xfId="9865"/>
    <cellStyle name="Note 5 14 11 2" xfId="27300"/>
    <cellStyle name="Note 5 14 11 3" xfId="41752"/>
    <cellStyle name="Note 5 14 12" xfId="12285"/>
    <cellStyle name="Note 5 14 12 2" xfId="29720"/>
    <cellStyle name="Note 5 14 12 3" xfId="44172"/>
    <cellStyle name="Note 5 14 13" xfId="19292"/>
    <cellStyle name="Note 5 14 2" xfId="2452"/>
    <cellStyle name="Note 5 14 2 2" xfId="2453"/>
    <cellStyle name="Note 5 14 2 2 2" xfId="4964"/>
    <cellStyle name="Note 5 14 2 2 2 2" xfId="14352"/>
    <cellStyle name="Note 5 14 2 2 2 2 2" xfId="31787"/>
    <cellStyle name="Note 5 14 2 2 2 2 3" xfId="46239"/>
    <cellStyle name="Note 5 14 2 2 2 3" xfId="16813"/>
    <cellStyle name="Note 5 14 2 2 2 3 2" xfId="34248"/>
    <cellStyle name="Note 5 14 2 2 2 3 3" xfId="48700"/>
    <cellStyle name="Note 5 14 2 2 2 4" xfId="22400"/>
    <cellStyle name="Note 5 14 2 2 2 5" xfId="36852"/>
    <cellStyle name="Note 5 14 2 2 3" xfId="7426"/>
    <cellStyle name="Note 5 14 2 2 3 2" xfId="24861"/>
    <cellStyle name="Note 5 14 2 2 3 3" xfId="39313"/>
    <cellStyle name="Note 5 14 2 2 4" xfId="9867"/>
    <cellStyle name="Note 5 14 2 2 4 2" xfId="27302"/>
    <cellStyle name="Note 5 14 2 2 4 3" xfId="41754"/>
    <cellStyle name="Note 5 14 2 2 5" xfId="12287"/>
    <cellStyle name="Note 5 14 2 2 5 2" xfId="29722"/>
    <cellStyle name="Note 5 14 2 2 5 3" xfId="44174"/>
    <cellStyle name="Note 5 14 2 2 6" xfId="19294"/>
    <cellStyle name="Note 5 14 2 3" xfId="2454"/>
    <cellStyle name="Note 5 14 2 3 2" xfId="4965"/>
    <cellStyle name="Note 5 14 2 3 2 2" xfId="14353"/>
    <cellStyle name="Note 5 14 2 3 2 2 2" xfId="31788"/>
    <cellStyle name="Note 5 14 2 3 2 2 3" xfId="46240"/>
    <cellStyle name="Note 5 14 2 3 2 3" xfId="16814"/>
    <cellStyle name="Note 5 14 2 3 2 3 2" xfId="34249"/>
    <cellStyle name="Note 5 14 2 3 2 3 3" xfId="48701"/>
    <cellStyle name="Note 5 14 2 3 2 4" xfId="22401"/>
    <cellStyle name="Note 5 14 2 3 2 5" xfId="36853"/>
    <cellStyle name="Note 5 14 2 3 3" xfId="7427"/>
    <cellStyle name="Note 5 14 2 3 3 2" xfId="24862"/>
    <cellStyle name="Note 5 14 2 3 3 3" xfId="39314"/>
    <cellStyle name="Note 5 14 2 3 4" xfId="9868"/>
    <cellStyle name="Note 5 14 2 3 4 2" xfId="27303"/>
    <cellStyle name="Note 5 14 2 3 4 3" xfId="41755"/>
    <cellStyle name="Note 5 14 2 3 5" xfId="12288"/>
    <cellStyle name="Note 5 14 2 3 5 2" xfId="29723"/>
    <cellStyle name="Note 5 14 2 3 5 3" xfId="44175"/>
    <cellStyle name="Note 5 14 2 3 6" xfId="19295"/>
    <cellStyle name="Note 5 14 2 4" xfId="2455"/>
    <cellStyle name="Note 5 14 2 4 2" xfId="4966"/>
    <cellStyle name="Note 5 14 2 4 2 2" xfId="22402"/>
    <cellStyle name="Note 5 14 2 4 2 3" xfId="36854"/>
    <cellStyle name="Note 5 14 2 4 3" xfId="7428"/>
    <cellStyle name="Note 5 14 2 4 3 2" xfId="24863"/>
    <cellStyle name="Note 5 14 2 4 3 3" xfId="39315"/>
    <cellStyle name="Note 5 14 2 4 4" xfId="9869"/>
    <cellStyle name="Note 5 14 2 4 4 2" xfId="27304"/>
    <cellStyle name="Note 5 14 2 4 4 3" xfId="41756"/>
    <cellStyle name="Note 5 14 2 4 5" xfId="12289"/>
    <cellStyle name="Note 5 14 2 4 5 2" xfId="29724"/>
    <cellStyle name="Note 5 14 2 4 5 3" xfId="44176"/>
    <cellStyle name="Note 5 14 2 4 6" xfId="15393"/>
    <cellStyle name="Note 5 14 2 4 6 2" xfId="32828"/>
    <cellStyle name="Note 5 14 2 4 6 3" xfId="47280"/>
    <cellStyle name="Note 5 14 2 4 7" xfId="19296"/>
    <cellStyle name="Note 5 14 2 4 8" xfId="20555"/>
    <cellStyle name="Note 5 14 2 5" xfId="4963"/>
    <cellStyle name="Note 5 14 2 5 2" xfId="14351"/>
    <cellStyle name="Note 5 14 2 5 2 2" xfId="31786"/>
    <cellStyle name="Note 5 14 2 5 2 3" xfId="46238"/>
    <cellStyle name="Note 5 14 2 5 3" xfId="16812"/>
    <cellStyle name="Note 5 14 2 5 3 2" xfId="34247"/>
    <cellStyle name="Note 5 14 2 5 3 3" xfId="48699"/>
    <cellStyle name="Note 5 14 2 5 4" xfId="22399"/>
    <cellStyle name="Note 5 14 2 5 5" xfId="36851"/>
    <cellStyle name="Note 5 14 2 6" xfId="7425"/>
    <cellStyle name="Note 5 14 2 6 2" xfId="24860"/>
    <cellStyle name="Note 5 14 2 6 3" xfId="39312"/>
    <cellStyle name="Note 5 14 2 7" xfId="9866"/>
    <cellStyle name="Note 5 14 2 7 2" xfId="27301"/>
    <cellStyle name="Note 5 14 2 7 3" xfId="41753"/>
    <cellStyle name="Note 5 14 2 8" xfId="12286"/>
    <cellStyle name="Note 5 14 2 8 2" xfId="29721"/>
    <cellStyle name="Note 5 14 2 8 3" xfId="44173"/>
    <cellStyle name="Note 5 14 2 9" xfId="19293"/>
    <cellStyle name="Note 5 14 3" xfId="2456"/>
    <cellStyle name="Note 5 14 3 2" xfId="2457"/>
    <cellStyle name="Note 5 14 3 2 2" xfId="4968"/>
    <cellStyle name="Note 5 14 3 2 2 2" xfId="14355"/>
    <cellStyle name="Note 5 14 3 2 2 2 2" xfId="31790"/>
    <cellStyle name="Note 5 14 3 2 2 2 3" xfId="46242"/>
    <cellStyle name="Note 5 14 3 2 2 3" xfId="16816"/>
    <cellStyle name="Note 5 14 3 2 2 3 2" xfId="34251"/>
    <cellStyle name="Note 5 14 3 2 2 3 3" xfId="48703"/>
    <cellStyle name="Note 5 14 3 2 2 4" xfId="22404"/>
    <cellStyle name="Note 5 14 3 2 2 5" xfId="36856"/>
    <cellStyle name="Note 5 14 3 2 3" xfId="7430"/>
    <cellStyle name="Note 5 14 3 2 3 2" xfId="24865"/>
    <cellStyle name="Note 5 14 3 2 3 3" xfId="39317"/>
    <cellStyle name="Note 5 14 3 2 4" xfId="9871"/>
    <cellStyle name="Note 5 14 3 2 4 2" xfId="27306"/>
    <cellStyle name="Note 5 14 3 2 4 3" xfId="41758"/>
    <cellStyle name="Note 5 14 3 2 5" xfId="12291"/>
    <cellStyle name="Note 5 14 3 2 5 2" xfId="29726"/>
    <cellStyle name="Note 5 14 3 2 5 3" xfId="44178"/>
    <cellStyle name="Note 5 14 3 2 6" xfId="19298"/>
    <cellStyle name="Note 5 14 3 3" xfId="2458"/>
    <cellStyle name="Note 5 14 3 3 2" xfId="4969"/>
    <cellStyle name="Note 5 14 3 3 2 2" xfId="14356"/>
    <cellStyle name="Note 5 14 3 3 2 2 2" xfId="31791"/>
    <cellStyle name="Note 5 14 3 3 2 2 3" xfId="46243"/>
    <cellStyle name="Note 5 14 3 3 2 3" xfId="16817"/>
    <cellStyle name="Note 5 14 3 3 2 3 2" xfId="34252"/>
    <cellStyle name="Note 5 14 3 3 2 3 3" xfId="48704"/>
    <cellStyle name="Note 5 14 3 3 2 4" xfId="22405"/>
    <cellStyle name="Note 5 14 3 3 2 5" xfId="36857"/>
    <cellStyle name="Note 5 14 3 3 3" xfId="7431"/>
    <cellStyle name="Note 5 14 3 3 3 2" xfId="24866"/>
    <cellStyle name="Note 5 14 3 3 3 3" xfId="39318"/>
    <cellStyle name="Note 5 14 3 3 4" xfId="9872"/>
    <cellStyle name="Note 5 14 3 3 4 2" xfId="27307"/>
    <cellStyle name="Note 5 14 3 3 4 3" xfId="41759"/>
    <cellStyle name="Note 5 14 3 3 5" xfId="12292"/>
    <cellStyle name="Note 5 14 3 3 5 2" xfId="29727"/>
    <cellStyle name="Note 5 14 3 3 5 3" xfId="44179"/>
    <cellStyle name="Note 5 14 3 3 6" xfId="19299"/>
    <cellStyle name="Note 5 14 3 4" xfId="2459"/>
    <cellStyle name="Note 5 14 3 4 2" xfId="4970"/>
    <cellStyle name="Note 5 14 3 4 2 2" xfId="22406"/>
    <cellStyle name="Note 5 14 3 4 2 3" xfId="36858"/>
    <cellStyle name="Note 5 14 3 4 3" xfId="7432"/>
    <cellStyle name="Note 5 14 3 4 3 2" xfId="24867"/>
    <cellStyle name="Note 5 14 3 4 3 3" xfId="39319"/>
    <cellStyle name="Note 5 14 3 4 4" xfId="9873"/>
    <cellStyle name="Note 5 14 3 4 4 2" xfId="27308"/>
    <cellStyle name="Note 5 14 3 4 4 3" xfId="41760"/>
    <cellStyle name="Note 5 14 3 4 5" xfId="12293"/>
    <cellStyle name="Note 5 14 3 4 5 2" xfId="29728"/>
    <cellStyle name="Note 5 14 3 4 5 3" xfId="44180"/>
    <cellStyle name="Note 5 14 3 4 6" xfId="15394"/>
    <cellStyle name="Note 5 14 3 4 6 2" xfId="32829"/>
    <cellStyle name="Note 5 14 3 4 6 3" xfId="47281"/>
    <cellStyle name="Note 5 14 3 4 7" xfId="19300"/>
    <cellStyle name="Note 5 14 3 4 8" xfId="20556"/>
    <cellStyle name="Note 5 14 3 5" xfId="4967"/>
    <cellStyle name="Note 5 14 3 5 2" xfId="14354"/>
    <cellStyle name="Note 5 14 3 5 2 2" xfId="31789"/>
    <cellStyle name="Note 5 14 3 5 2 3" xfId="46241"/>
    <cellStyle name="Note 5 14 3 5 3" xfId="16815"/>
    <cellStyle name="Note 5 14 3 5 3 2" xfId="34250"/>
    <cellStyle name="Note 5 14 3 5 3 3" xfId="48702"/>
    <cellStyle name="Note 5 14 3 5 4" xfId="22403"/>
    <cellStyle name="Note 5 14 3 5 5" xfId="36855"/>
    <cellStyle name="Note 5 14 3 6" xfId="7429"/>
    <cellStyle name="Note 5 14 3 6 2" xfId="24864"/>
    <cellStyle name="Note 5 14 3 6 3" xfId="39316"/>
    <cellStyle name="Note 5 14 3 7" xfId="9870"/>
    <cellStyle name="Note 5 14 3 7 2" xfId="27305"/>
    <cellStyle name="Note 5 14 3 7 3" xfId="41757"/>
    <cellStyle name="Note 5 14 3 8" xfId="12290"/>
    <cellStyle name="Note 5 14 3 8 2" xfId="29725"/>
    <cellStyle name="Note 5 14 3 8 3" xfId="44177"/>
    <cellStyle name="Note 5 14 3 9" xfId="19297"/>
    <cellStyle name="Note 5 14 4" xfId="2460"/>
    <cellStyle name="Note 5 14 4 2" xfId="2461"/>
    <cellStyle name="Note 5 14 4 2 2" xfId="4972"/>
    <cellStyle name="Note 5 14 4 2 2 2" xfId="14358"/>
    <cellStyle name="Note 5 14 4 2 2 2 2" xfId="31793"/>
    <cellStyle name="Note 5 14 4 2 2 2 3" xfId="46245"/>
    <cellStyle name="Note 5 14 4 2 2 3" xfId="16819"/>
    <cellStyle name="Note 5 14 4 2 2 3 2" xfId="34254"/>
    <cellStyle name="Note 5 14 4 2 2 3 3" xfId="48706"/>
    <cellStyle name="Note 5 14 4 2 2 4" xfId="22408"/>
    <cellStyle name="Note 5 14 4 2 2 5" xfId="36860"/>
    <cellStyle name="Note 5 14 4 2 3" xfId="7434"/>
    <cellStyle name="Note 5 14 4 2 3 2" xfId="24869"/>
    <cellStyle name="Note 5 14 4 2 3 3" xfId="39321"/>
    <cellStyle name="Note 5 14 4 2 4" xfId="9875"/>
    <cellStyle name="Note 5 14 4 2 4 2" xfId="27310"/>
    <cellStyle name="Note 5 14 4 2 4 3" xfId="41762"/>
    <cellStyle name="Note 5 14 4 2 5" xfId="12295"/>
    <cellStyle name="Note 5 14 4 2 5 2" xfId="29730"/>
    <cellStyle name="Note 5 14 4 2 5 3" xfId="44182"/>
    <cellStyle name="Note 5 14 4 2 6" xfId="19302"/>
    <cellStyle name="Note 5 14 4 3" xfId="2462"/>
    <cellStyle name="Note 5 14 4 3 2" xfId="4973"/>
    <cellStyle name="Note 5 14 4 3 2 2" xfId="14359"/>
    <cellStyle name="Note 5 14 4 3 2 2 2" xfId="31794"/>
    <cellStyle name="Note 5 14 4 3 2 2 3" xfId="46246"/>
    <cellStyle name="Note 5 14 4 3 2 3" xfId="16820"/>
    <cellStyle name="Note 5 14 4 3 2 3 2" xfId="34255"/>
    <cellStyle name="Note 5 14 4 3 2 3 3" xfId="48707"/>
    <cellStyle name="Note 5 14 4 3 2 4" xfId="22409"/>
    <cellStyle name="Note 5 14 4 3 2 5" xfId="36861"/>
    <cellStyle name="Note 5 14 4 3 3" xfId="7435"/>
    <cellStyle name="Note 5 14 4 3 3 2" xfId="24870"/>
    <cellStyle name="Note 5 14 4 3 3 3" xfId="39322"/>
    <cellStyle name="Note 5 14 4 3 4" xfId="9876"/>
    <cellStyle name="Note 5 14 4 3 4 2" xfId="27311"/>
    <cellStyle name="Note 5 14 4 3 4 3" xfId="41763"/>
    <cellStyle name="Note 5 14 4 3 5" xfId="12296"/>
    <cellStyle name="Note 5 14 4 3 5 2" xfId="29731"/>
    <cellStyle name="Note 5 14 4 3 5 3" xfId="44183"/>
    <cellStyle name="Note 5 14 4 3 6" xfId="19303"/>
    <cellStyle name="Note 5 14 4 4" xfId="2463"/>
    <cellStyle name="Note 5 14 4 4 2" xfId="4974"/>
    <cellStyle name="Note 5 14 4 4 2 2" xfId="22410"/>
    <cellStyle name="Note 5 14 4 4 2 3" xfId="36862"/>
    <cellStyle name="Note 5 14 4 4 3" xfId="7436"/>
    <cellStyle name="Note 5 14 4 4 3 2" xfId="24871"/>
    <cellStyle name="Note 5 14 4 4 3 3" xfId="39323"/>
    <cellStyle name="Note 5 14 4 4 4" xfId="9877"/>
    <cellStyle name="Note 5 14 4 4 4 2" xfId="27312"/>
    <cellStyle name="Note 5 14 4 4 4 3" xfId="41764"/>
    <cellStyle name="Note 5 14 4 4 5" xfId="12297"/>
    <cellStyle name="Note 5 14 4 4 5 2" xfId="29732"/>
    <cellStyle name="Note 5 14 4 4 5 3" xfId="44184"/>
    <cellStyle name="Note 5 14 4 4 6" xfId="15395"/>
    <cellStyle name="Note 5 14 4 4 6 2" xfId="32830"/>
    <cellStyle name="Note 5 14 4 4 6 3" xfId="47282"/>
    <cellStyle name="Note 5 14 4 4 7" xfId="19304"/>
    <cellStyle name="Note 5 14 4 4 8" xfId="20557"/>
    <cellStyle name="Note 5 14 4 5" xfId="4971"/>
    <cellStyle name="Note 5 14 4 5 2" xfId="14357"/>
    <cellStyle name="Note 5 14 4 5 2 2" xfId="31792"/>
    <cellStyle name="Note 5 14 4 5 2 3" xfId="46244"/>
    <cellStyle name="Note 5 14 4 5 3" xfId="16818"/>
    <cellStyle name="Note 5 14 4 5 3 2" xfId="34253"/>
    <cellStyle name="Note 5 14 4 5 3 3" xfId="48705"/>
    <cellStyle name="Note 5 14 4 5 4" xfId="22407"/>
    <cellStyle name="Note 5 14 4 5 5" xfId="36859"/>
    <cellStyle name="Note 5 14 4 6" xfId="7433"/>
    <cellStyle name="Note 5 14 4 6 2" xfId="24868"/>
    <cellStyle name="Note 5 14 4 6 3" xfId="39320"/>
    <cellStyle name="Note 5 14 4 7" xfId="9874"/>
    <cellStyle name="Note 5 14 4 7 2" xfId="27309"/>
    <cellStyle name="Note 5 14 4 7 3" xfId="41761"/>
    <cellStyle name="Note 5 14 4 8" xfId="12294"/>
    <cellStyle name="Note 5 14 4 8 2" xfId="29729"/>
    <cellStyle name="Note 5 14 4 8 3" xfId="44181"/>
    <cellStyle name="Note 5 14 4 9" xfId="19301"/>
    <cellStyle name="Note 5 14 5" xfId="2464"/>
    <cellStyle name="Note 5 14 5 2" xfId="2465"/>
    <cellStyle name="Note 5 14 5 2 2" xfId="4976"/>
    <cellStyle name="Note 5 14 5 2 2 2" xfId="14361"/>
    <cellStyle name="Note 5 14 5 2 2 2 2" xfId="31796"/>
    <cellStyle name="Note 5 14 5 2 2 2 3" xfId="46248"/>
    <cellStyle name="Note 5 14 5 2 2 3" xfId="16822"/>
    <cellStyle name="Note 5 14 5 2 2 3 2" xfId="34257"/>
    <cellStyle name="Note 5 14 5 2 2 3 3" xfId="48709"/>
    <cellStyle name="Note 5 14 5 2 2 4" xfId="22412"/>
    <cellStyle name="Note 5 14 5 2 2 5" xfId="36864"/>
    <cellStyle name="Note 5 14 5 2 3" xfId="7438"/>
    <cellStyle name="Note 5 14 5 2 3 2" xfId="24873"/>
    <cellStyle name="Note 5 14 5 2 3 3" xfId="39325"/>
    <cellStyle name="Note 5 14 5 2 4" xfId="9879"/>
    <cellStyle name="Note 5 14 5 2 4 2" xfId="27314"/>
    <cellStyle name="Note 5 14 5 2 4 3" xfId="41766"/>
    <cellStyle name="Note 5 14 5 2 5" xfId="12299"/>
    <cellStyle name="Note 5 14 5 2 5 2" xfId="29734"/>
    <cellStyle name="Note 5 14 5 2 5 3" xfId="44186"/>
    <cellStyle name="Note 5 14 5 2 6" xfId="19306"/>
    <cellStyle name="Note 5 14 5 3" xfId="2466"/>
    <cellStyle name="Note 5 14 5 3 2" xfId="4977"/>
    <cellStyle name="Note 5 14 5 3 2 2" xfId="14362"/>
    <cellStyle name="Note 5 14 5 3 2 2 2" xfId="31797"/>
    <cellStyle name="Note 5 14 5 3 2 2 3" xfId="46249"/>
    <cellStyle name="Note 5 14 5 3 2 3" xfId="16823"/>
    <cellStyle name="Note 5 14 5 3 2 3 2" xfId="34258"/>
    <cellStyle name="Note 5 14 5 3 2 3 3" xfId="48710"/>
    <cellStyle name="Note 5 14 5 3 2 4" xfId="22413"/>
    <cellStyle name="Note 5 14 5 3 2 5" xfId="36865"/>
    <cellStyle name="Note 5 14 5 3 3" xfId="7439"/>
    <cellStyle name="Note 5 14 5 3 3 2" xfId="24874"/>
    <cellStyle name="Note 5 14 5 3 3 3" xfId="39326"/>
    <cellStyle name="Note 5 14 5 3 4" xfId="9880"/>
    <cellStyle name="Note 5 14 5 3 4 2" xfId="27315"/>
    <cellStyle name="Note 5 14 5 3 4 3" xfId="41767"/>
    <cellStyle name="Note 5 14 5 3 5" xfId="12300"/>
    <cellStyle name="Note 5 14 5 3 5 2" xfId="29735"/>
    <cellStyle name="Note 5 14 5 3 5 3" xfId="44187"/>
    <cellStyle name="Note 5 14 5 3 6" xfId="19307"/>
    <cellStyle name="Note 5 14 5 4" xfId="2467"/>
    <cellStyle name="Note 5 14 5 4 2" xfId="4978"/>
    <cellStyle name="Note 5 14 5 4 2 2" xfId="22414"/>
    <cellStyle name="Note 5 14 5 4 2 3" xfId="36866"/>
    <cellStyle name="Note 5 14 5 4 3" xfId="7440"/>
    <cellStyle name="Note 5 14 5 4 3 2" xfId="24875"/>
    <cellStyle name="Note 5 14 5 4 3 3" xfId="39327"/>
    <cellStyle name="Note 5 14 5 4 4" xfId="9881"/>
    <cellStyle name="Note 5 14 5 4 4 2" xfId="27316"/>
    <cellStyle name="Note 5 14 5 4 4 3" xfId="41768"/>
    <cellStyle name="Note 5 14 5 4 5" xfId="12301"/>
    <cellStyle name="Note 5 14 5 4 5 2" xfId="29736"/>
    <cellStyle name="Note 5 14 5 4 5 3" xfId="44188"/>
    <cellStyle name="Note 5 14 5 4 6" xfId="15396"/>
    <cellStyle name="Note 5 14 5 4 6 2" xfId="32831"/>
    <cellStyle name="Note 5 14 5 4 6 3" xfId="47283"/>
    <cellStyle name="Note 5 14 5 4 7" xfId="19308"/>
    <cellStyle name="Note 5 14 5 4 8" xfId="20558"/>
    <cellStyle name="Note 5 14 5 5" xfId="4975"/>
    <cellStyle name="Note 5 14 5 5 2" xfId="14360"/>
    <cellStyle name="Note 5 14 5 5 2 2" xfId="31795"/>
    <cellStyle name="Note 5 14 5 5 2 3" xfId="46247"/>
    <cellStyle name="Note 5 14 5 5 3" xfId="16821"/>
    <cellStyle name="Note 5 14 5 5 3 2" xfId="34256"/>
    <cellStyle name="Note 5 14 5 5 3 3" xfId="48708"/>
    <cellStyle name="Note 5 14 5 5 4" xfId="22411"/>
    <cellStyle name="Note 5 14 5 5 5" xfId="36863"/>
    <cellStyle name="Note 5 14 5 6" xfId="7437"/>
    <cellStyle name="Note 5 14 5 6 2" xfId="24872"/>
    <cellStyle name="Note 5 14 5 6 3" xfId="39324"/>
    <cellStyle name="Note 5 14 5 7" xfId="9878"/>
    <cellStyle name="Note 5 14 5 7 2" xfId="27313"/>
    <cellStyle name="Note 5 14 5 7 3" xfId="41765"/>
    <cellStyle name="Note 5 14 5 8" xfId="12298"/>
    <cellStyle name="Note 5 14 5 8 2" xfId="29733"/>
    <cellStyle name="Note 5 14 5 8 3" xfId="44185"/>
    <cellStyle name="Note 5 14 5 9" xfId="19305"/>
    <cellStyle name="Note 5 14 6" xfId="2468"/>
    <cellStyle name="Note 5 14 6 2" xfId="4979"/>
    <cellStyle name="Note 5 14 6 2 2" xfId="14363"/>
    <cellStyle name="Note 5 14 6 2 2 2" xfId="31798"/>
    <cellStyle name="Note 5 14 6 2 2 3" xfId="46250"/>
    <cellStyle name="Note 5 14 6 2 3" xfId="16824"/>
    <cellStyle name="Note 5 14 6 2 3 2" xfId="34259"/>
    <cellStyle name="Note 5 14 6 2 3 3" xfId="48711"/>
    <cellStyle name="Note 5 14 6 2 4" xfId="22415"/>
    <cellStyle name="Note 5 14 6 2 5" xfId="36867"/>
    <cellStyle name="Note 5 14 6 3" xfId="7441"/>
    <cellStyle name="Note 5 14 6 3 2" xfId="24876"/>
    <cellStyle name="Note 5 14 6 3 3" xfId="39328"/>
    <cellStyle name="Note 5 14 6 4" xfId="9882"/>
    <cellStyle name="Note 5 14 6 4 2" xfId="27317"/>
    <cellStyle name="Note 5 14 6 4 3" xfId="41769"/>
    <cellStyle name="Note 5 14 6 5" xfId="12302"/>
    <cellStyle name="Note 5 14 6 5 2" xfId="29737"/>
    <cellStyle name="Note 5 14 6 5 3" xfId="44189"/>
    <cellStyle name="Note 5 14 6 6" xfId="19309"/>
    <cellStyle name="Note 5 14 7" xfId="2469"/>
    <cellStyle name="Note 5 14 7 2" xfId="4980"/>
    <cellStyle name="Note 5 14 7 2 2" xfId="14364"/>
    <cellStyle name="Note 5 14 7 2 2 2" xfId="31799"/>
    <cellStyle name="Note 5 14 7 2 2 3" xfId="46251"/>
    <cellStyle name="Note 5 14 7 2 3" xfId="16825"/>
    <cellStyle name="Note 5 14 7 2 3 2" xfId="34260"/>
    <cellStyle name="Note 5 14 7 2 3 3" xfId="48712"/>
    <cellStyle name="Note 5 14 7 2 4" xfId="22416"/>
    <cellStyle name="Note 5 14 7 2 5" xfId="36868"/>
    <cellStyle name="Note 5 14 7 3" xfId="7442"/>
    <cellStyle name="Note 5 14 7 3 2" xfId="24877"/>
    <cellStyle name="Note 5 14 7 3 3" xfId="39329"/>
    <cellStyle name="Note 5 14 7 4" xfId="9883"/>
    <cellStyle name="Note 5 14 7 4 2" xfId="27318"/>
    <cellStyle name="Note 5 14 7 4 3" xfId="41770"/>
    <cellStyle name="Note 5 14 7 5" xfId="12303"/>
    <cellStyle name="Note 5 14 7 5 2" xfId="29738"/>
    <cellStyle name="Note 5 14 7 5 3" xfId="44190"/>
    <cellStyle name="Note 5 14 7 6" xfId="19310"/>
    <cellStyle name="Note 5 14 8" xfId="2470"/>
    <cellStyle name="Note 5 14 8 2" xfId="4981"/>
    <cellStyle name="Note 5 14 8 2 2" xfId="22417"/>
    <cellStyle name="Note 5 14 8 2 3" xfId="36869"/>
    <cellStyle name="Note 5 14 8 3" xfId="7443"/>
    <cellStyle name="Note 5 14 8 3 2" xfId="24878"/>
    <cellStyle name="Note 5 14 8 3 3" xfId="39330"/>
    <cellStyle name="Note 5 14 8 4" xfId="9884"/>
    <cellStyle name="Note 5 14 8 4 2" xfId="27319"/>
    <cellStyle name="Note 5 14 8 4 3" xfId="41771"/>
    <cellStyle name="Note 5 14 8 5" xfId="12304"/>
    <cellStyle name="Note 5 14 8 5 2" xfId="29739"/>
    <cellStyle name="Note 5 14 8 5 3" xfId="44191"/>
    <cellStyle name="Note 5 14 8 6" xfId="15397"/>
    <cellStyle name="Note 5 14 8 6 2" xfId="32832"/>
    <cellStyle name="Note 5 14 8 6 3" xfId="47284"/>
    <cellStyle name="Note 5 14 8 7" xfId="19311"/>
    <cellStyle name="Note 5 14 8 8" xfId="20559"/>
    <cellStyle name="Note 5 14 9" xfId="4962"/>
    <cellStyle name="Note 5 14 9 2" xfId="14350"/>
    <cellStyle name="Note 5 14 9 2 2" xfId="31785"/>
    <cellStyle name="Note 5 14 9 2 3" xfId="46237"/>
    <cellStyle name="Note 5 14 9 3" xfId="16811"/>
    <cellStyle name="Note 5 14 9 3 2" xfId="34246"/>
    <cellStyle name="Note 5 14 9 3 3" xfId="48698"/>
    <cellStyle name="Note 5 14 9 4" xfId="22398"/>
    <cellStyle name="Note 5 14 9 5" xfId="36850"/>
    <cellStyle name="Note 5 15" xfId="2471"/>
    <cellStyle name="Note 5 15 10" xfId="7444"/>
    <cellStyle name="Note 5 15 10 2" xfId="24879"/>
    <cellStyle name="Note 5 15 10 3" xfId="39331"/>
    <cellStyle name="Note 5 15 11" xfId="9885"/>
    <cellStyle name="Note 5 15 11 2" xfId="27320"/>
    <cellStyle name="Note 5 15 11 3" xfId="41772"/>
    <cellStyle name="Note 5 15 12" xfId="12305"/>
    <cellStyle name="Note 5 15 12 2" xfId="29740"/>
    <cellStyle name="Note 5 15 12 3" xfId="44192"/>
    <cellStyle name="Note 5 15 13" xfId="19312"/>
    <cellStyle name="Note 5 15 2" xfId="2472"/>
    <cellStyle name="Note 5 15 2 2" xfId="2473"/>
    <cellStyle name="Note 5 15 2 2 2" xfId="4984"/>
    <cellStyle name="Note 5 15 2 2 2 2" xfId="14367"/>
    <cellStyle name="Note 5 15 2 2 2 2 2" xfId="31802"/>
    <cellStyle name="Note 5 15 2 2 2 2 3" xfId="46254"/>
    <cellStyle name="Note 5 15 2 2 2 3" xfId="16828"/>
    <cellStyle name="Note 5 15 2 2 2 3 2" xfId="34263"/>
    <cellStyle name="Note 5 15 2 2 2 3 3" xfId="48715"/>
    <cellStyle name="Note 5 15 2 2 2 4" xfId="22420"/>
    <cellStyle name="Note 5 15 2 2 2 5" xfId="36872"/>
    <cellStyle name="Note 5 15 2 2 3" xfId="7446"/>
    <cellStyle name="Note 5 15 2 2 3 2" xfId="24881"/>
    <cellStyle name="Note 5 15 2 2 3 3" xfId="39333"/>
    <cellStyle name="Note 5 15 2 2 4" xfId="9887"/>
    <cellStyle name="Note 5 15 2 2 4 2" xfId="27322"/>
    <cellStyle name="Note 5 15 2 2 4 3" xfId="41774"/>
    <cellStyle name="Note 5 15 2 2 5" xfId="12307"/>
    <cellStyle name="Note 5 15 2 2 5 2" xfId="29742"/>
    <cellStyle name="Note 5 15 2 2 5 3" xfId="44194"/>
    <cellStyle name="Note 5 15 2 2 6" xfId="19314"/>
    <cellStyle name="Note 5 15 2 3" xfId="2474"/>
    <cellStyle name="Note 5 15 2 3 2" xfId="4985"/>
    <cellStyle name="Note 5 15 2 3 2 2" xfId="14368"/>
    <cellStyle name="Note 5 15 2 3 2 2 2" xfId="31803"/>
    <cellStyle name="Note 5 15 2 3 2 2 3" xfId="46255"/>
    <cellStyle name="Note 5 15 2 3 2 3" xfId="16829"/>
    <cellStyle name="Note 5 15 2 3 2 3 2" xfId="34264"/>
    <cellStyle name="Note 5 15 2 3 2 3 3" xfId="48716"/>
    <cellStyle name="Note 5 15 2 3 2 4" xfId="22421"/>
    <cellStyle name="Note 5 15 2 3 2 5" xfId="36873"/>
    <cellStyle name="Note 5 15 2 3 3" xfId="7447"/>
    <cellStyle name="Note 5 15 2 3 3 2" xfId="24882"/>
    <cellStyle name="Note 5 15 2 3 3 3" xfId="39334"/>
    <cellStyle name="Note 5 15 2 3 4" xfId="9888"/>
    <cellStyle name="Note 5 15 2 3 4 2" xfId="27323"/>
    <cellStyle name="Note 5 15 2 3 4 3" xfId="41775"/>
    <cellStyle name="Note 5 15 2 3 5" xfId="12308"/>
    <cellStyle name="Note 5 15 2 3 5 2" xfId="29743"/>
    <cellStyle name="Note 5 15 2 3 5 3" xfId="44195"/>
    <cellStyle name="Note 5 15 2 3 6" xfId="19315"/>
    <cellStyle name="Note 5 15 2 4" xfId="2475"/>
    <cellStyle name="Note 5 15 2 4 2" xfId="4986"/>
    <cellStyle name="Note 5 15 2 4 2 2" xfId="22422"/>
    <cellStyle name="Note 5 15 2 4 2 3" xfId="36874"/>
    <cellStyle name="Note 5 15 2 4 3" xfId="7448"/>
    <cellStyle name="Note 5 15 2 4 3 2" xfId="24883"/>
    <cellStyle name="Note 5 15 2 4 3 3" xfId="39335"/>
    <cellStyle name="Note 5 15 2 4 4" xfId="9889"/>
    <cellStyle name="Note 5 15 2 4 4 2" xfId="27324"/>
    <cellStyle name="Note 5 15 2 4 4 3" xfId="41776"/>
    <cellStyle name="Note 5 15 2 4 5" xfId="12309"/>
    <cellStyle name="Note 5 15 2 4 5 2" xfId="29744"/>
    <cellStyle name="Note 5 15 2 4 5 3" xfId="44196"/>
    <cellStyle name="Note 5 15 2 4 6" xfId="15398"/>
    <cellStyle name="Note 5 15 2 4 6 2" xfId="32833"/>
    <cellStyle name="Note 5 15 2 4 6 3" xfId="47285"/>
    <cellStyle name="Note 5 15 2 4 7" xfId="19316"/>
    <cellStyle name="Note 5 15 2 4 8" xfId="20560"/>
    <cellStyle name="Note 5 15 2 5" xfId="4983"/>
    <cellStyle name="Note 5 15 2 5 2" xfId="14366"/>
    <cellStyle name="Note 5 15 2 5 2 2" xfId="31801"/>
    <cellStyle name="Note 5 15 2 5 2 3" xfId="46253"/>
    <cellStyle name="Note 5 15 2 5 3" xfId="16827"/>
    <cellStyle name="Note 5 15 2 5 3 2" xfId="34262"/>
    <cellStyle name="Note 5 15 2 5 3 3" xfId="48714"/>
    <cellStyle name="Note 5 15 2 5 4" xfId="22419"/>
    <cellStyle name="Note 5 15 2 5 5" xfId="36871"/>
    <cellStyle name="Note 5 15 2 6" xfId="7445"/>
    <cellStyle name="Note 5 15 2 6 2" xfId="24880"/>
    <cellStyle name="Note 5 15 2 6 3" xfId="39332"/>
    <cellStyle name="Note 5 15 2 7" xfId="9886"/>
    <cellStyle name="Note 5 15 2 7 2" xfId="27321"/>
    <cellStyle name="Note 5 15 2 7 3" xfId="41773"/>
    <cellStyle name="Note 5 15 2 8" xfId="12306"/>
    <cellStyle name="Note 5 15 2 8 2" xfId="29741"/>
    <cellStyle name="Note 5 15 2 8 3" xfId="44193"/>
    <cellStyle name="Note 5 15 2 9" xfId="19313"/>
    <cellStyle name="Note 5 15 3" xfId="2476"/>
    <cellStyle name="Note 5 15 3 2" xfId="2477"/>
    <cellStyle name="Note 5 15 3 2 2" xfId="4988"/>
    <cellStyle name="Note 5 15 3 2 2 2" xfId="14370"/>
    <cellStyle name="Note 5 15 3 2 2 2 2" xfId="31805"/>
    <cellStyle name="Note 5 15 3 2 2 2 3" xfId="46257"/>
    <cellStyle name="Note 5 15 3 2 2 3" xfId="16831"/>
    <cellStyle name="Note 5 15 3 2 2 3 2" xfId="34266"/>
    <cellStyle name="Note 5 15 3 2 2 3 3" xfId="48718"/>
    <cellStyle name="Note 5 15 3 2 2 4" xfId="22424"/>
    <cellStyle name="Note 5 15 3 2 2 5" xfId="36876"/>
    <cellStyle name="Note 5 15 3 2 3" xfId="7450"/>
    <cellStyle name="Note 5 15 3 2 3 2" xfId="24885"/>
    <cellStyle name="Note 5 15 3 2 3 3" xfId="39337"/>
    <cellStyle name="Note 5 15 3 2 4" xfId="9891"/>
    <cellStyle name="Note 5 15 3 2 4 2" xfId="27326"/>
    <cellStyle name="Note 5 15 3 2 4 3" xfId="41778"/>
    <cellStyle name="Note 5 15 3 2 5" xfId="12311"/>
    <cellStyle name="Note 5 15 3 2 5 2" xfId="29746"/>
    <cellStyle name="Note 5 15 3 2 5 3" xfId="44198"/>
    <cellStyle name="Note 5 15 3 2 6" xfId="19318"/>
    <cellStyle name="Note 5 15 3 3" xfId="2478"/>
    <cellStyle name="Note 5 15 3 3 2" xfId="4989"/>
    <cellStyle name="Note 5 15 3 3 2 2" xfId="14371"/>
    <cellStyle name="Note 5 15 3 3 2 2 2" xfId="31806"/>
    <cellStyle name="Note 5 15 3 3 2 2 3" xfId="46258"/>
    <cellStyle name="Note 5 15 3 3 2 3" xfId="16832"/>
    <cellStyle name="Note 5 15 3 3 2 3 2" xfId="34267"/>
    <cellStyle name="Note 5 15 3 3 2 3 3" xfId="48719"/>
    <cellStyle name="Note 5 15 3 3 2 4" xfId="22425"/>
    <cellStyle name="Note 5 15 3 3 2 5" xfId="36877"/>
    <cellStyle name="Note 5 15 3 3 3" xfId="7451"/>
    <cellStyle name="Note 5 15 3 3 3 2" xfId="24886"/>
    <cellStyle name="Note 5 15 3 3 3 3" xfId="39338"/>
    <cellStyle name="Note 5 15 3 3 4" xfId="9892"/>
    <cellStyle name="Note 5 15 3 3 4 2" xfId="27327"/>
    <cellStyle name="Note 5 15 3 3 4 3" xfId="41779"/>
    <cellStyle name="Note 5 15 3 3 5" xfId="12312"/>
    <cellStyle name="Note 5 15 3 3 5 2" xfId="29747"/>
    <cellStyle name="Note 5 15 3 3 5 3" xfId="44199"/>
    <cellStyle name="Note 5 15 3 3 6" xfId="19319"/>
    <cellStyle name="Note 5 15 3 4" xfId="2479"/>
    <cellStyle name="Note 5 15 3 4 2" xfId="4990"/>
    <cellStyle name="Note 5 15 3 4 2 2" xfId="22426"/>
    <cellStyle name="Note 5 15 3 4 2 3" xfId="36878"/>
    <cellStyle name="Note 5 15 3 4 3" xfId="7452"/>
    <cellStyle name="Note 5 15 3 4 3 2" xfId="24887"/>
    <cellStyle name="Note 5 15 3 4 3 3" xfId="39339"/>
    <cellStyle name="Note 5 15 3 4 4" xfId="9893"/>
    <cellStyle name="Note 5 15 3 4 4 2" xfId="27328"/>
    <cellStyle name="Note 5 15 3 4 4 3" xfId="41780"/>
    <cellStyle name="Note 5 15 3 4 5" xfId="12313"/>
    <cellStyle name="Note 5 15 3 4 5 2" xfId="29748"/>
    <cellStyle name="Note 5 15 3 4 5 3" xfId="44200"/>
    <cellStyle name="Note 5 15 3 4 6" xfId="15399"/>
    <cellStyle name="Note 5 15 3 4 6 2" xfId="32834"/>
    <cellStyle name="Note 5 15 3 4 6 3" xfId="47286"/>
    <cellStyle name="Note 5 15 3 4 7" xfId="19320"/>
    <cellStyle name="Note 5 15 3 4 8" xfId="20561"/>
    <cellStyle name="Note 5 15 3 5" xfId="4987"/>
    <cellStyle name="Note 5 15 3 5 2" xfId="14369"/>
    <cellStyle name="Note 5 15 3 5 2 2" xfId="31804"/>
    <cellStyle name="Note 5 15 3 5 2 3" xfId="46256"/>
    <cellStyle name="Note 5 15 3 5 3" xfId="16830"/>
    <cellStyle name="Note 5 15 3 5 3 2" xfId="34265"/>
    <cellStyle name="Note 5 15 3 5 3 3" xfId="48717"/>
    <cellStyle name="Note 5 15 3 5 4" xfId="22423"/>
    <cellStyle name="Note 5 15 3 5 5" xfId="36875"/>
    <cellStyle name="Note 5 15 3 6" xfId="7449"/>
    <cellStyle name="Note 5 15 3 6 2" xfId="24884"/>
    <cellStyle name="Note 5 15 3 6 3" xfId="39336"/>
    <cellStyle name="Note 5 15 3 7" xfId="9890"/>
    <cellStyle name="Note 5 15 3 7 2" xfId="27325"/>
    <cellStyle name="Note 5 15 3 7 3" xfId="41777"/>
    <cellStyle name="Note 5 15 3 8" xfId="12310"/>
    <cellStyle name="Note 5 15 3 8 2" xfId="29745"/>
    <cellStyle name="Note 5 15 3 8 3" xfId="44197"/>
    <cellStyle name="Note 5 15 3 9" xfId="19317"/>
    <cellStyle name="Note 5 15 4" xfId="2480"/>
    <cellStyle name="Note 5 15 4 2" xfId="2481"/>
    <cellStyle name="Note 5 15 4 2 2" xfId="4992"/>
    <cellStyle name="Note 5 15 4 2 2 2" xfId="14373"/>
    <cellStyle name="Note 5 15 4 2 2 2 2" xfId="31808"/>
    <cellStyle name="Note 5 15 4 2 2 2 3" xfId="46260"/>
    <cellStyle name="Note 5 15 4 2 2 3" xfId="16834"/>
    <cellStyle name="Note 5 15 4 2 2 3 2" xfId="34269"/>
    <cellStyle name="Note 5 15 4 2 2 3 3" xfId="48721"/>
    <cellStyle name="Note 5 15 4 2 2 4" xfId="22428"/>
    <cellStyle name="Note 5 15 4 2 2 5" xfId="36880"/>
    <cellStyle name="Note 5 15 4 2 3" xfId="7454"/>
    <cellStyle name="Note 5 15 4 2 3 2" xfId="24889"/>
    <cellStyle name="Note 5 15 4 2 3 3" xfId="39341"/>
    <cellStyle name="Note 5 15 4 2 4" xfId="9895"/>
    <cellStyle name="Note 5 15 4 2 4 2" xfId="27330"/>
    <cellStyle name="Note 5 15 4 2 4 3" xfId="41782"/>
    <cellStyle name="Note 5 15 4 2 5" xfId="12315"/>
    <cellStyle name="Note 5 15 4 2 5 2" xfId="29750"/>
    <cellStyle name="Note 5 15 4 2 5 3" xfId="44202"/>
    <cellStyle name="Note 5 15 4 2 6" xfId="19322"/>
    <cellStyle name="Note 5 15 4 3" xfId="2482"/>
    <cellStyle name="Note 5 15 4 3 2" xfId="4993"/>
    <cellStyle name="Note 5 15 4 3 2 2" xfId="14374"/>
    <cellStyle name="Note 5 15 4 3 2 2 2" xfId="31809"/>
    <cellStyle name="Note 5 15 4 3 2 2 3" xfId="46261"/>
    <cellStyle name="Note 5 15 4 3 2 3" xfId="16835"/>
    <cellStyle name="Note 5 15 4 3 2 3 2" xfId="34270"/>
    <cellStyle name="Note 5 15 4 3 2 3 3" xfId="48722"/>
    <cellStyle name="Note 5 15 4 3 2 4" xfId="22429"/>
    <cellStyle name="Note 5 15 4 3 2 5" xfId="36881"/>
    <cellStyle name="Note 5 15 4 3 3" xfId="7455"/>
    <cellStyle name="Note 5 15 4 3 3 2" xfId="24890"/>
    <cellStyle name="Note 5 15 4 3 3 3" xfId="39342"/>
    <cellStyle name="Note 5 15 4 3 4" xfId="9896"/>
    <cellStyle name="Note 5 15 4 3 4 2" xfId="27331"/>
    <cellStyle name="Note 5 15 4 3 4 3" xfId="41783"/>
    <cellStyle name="Note 5 15 4 3 5" xfId="12316"/>
    <cellStyle name="Note 5 15 4 3 5 2" xfId="29751"/>
    <cellStyle name="Note 5 15 4 3 5 3" xfId="44203"/>
    <cellStyle name="Note 5 15 4 3 6" xfId="19323"/>
    <cellStyle name="Note 5 15 4 4" xfId="2483"/>
    <cellStyle name="Note 5 15 4 4 2" xfId="4994"/>
    <cellStyle name="Note 5 15 4 4 2 2" xfId="22430"/>
    <cellStyle name="Note 5 15 4 4 2 3" xfId="36882"/>
    <cellStyle name="Note 5 15 4 4 3" xfId="7456"/>
    <cellStyle name="Note 5 15 4 4 3 2" xfId="24891"/>
    <cellStyle name="Note 5 15 4 4 3 3" xfId="39343"/>
    <cellStyle name="Note 5 15 4 4 4" xfId="9897"/>
    <cellStyle name="Note 5 15 4 4 4 2" xfId="27332"/>
    <cellStyle name="Note 5 15 4 4 4 3" xfId="41784"/>
    <cellStyle name="Note 5 15 4 4 5" xfId="12317"/>
    <cellStyle name="Note 5 15 4 4 5 2" xfId="29752"/>
    <cellStyle name="Note 5 15 4 4 5 3" xfId="44204"/>
    <cellStyle name="Note 5 15 4 4 6" xfId="15400"/>
    <cellStyle name="Note 5 15 4 4 6 2" xfId="32835"/>
    <cellStyle name="Note 5 15 4 4 6 3" xfId="47287"/>
    <cellStyle name="Note 5 15 4 4 7" xfId="19324"/>
    <cellStyle name="Note 5 15 4 4 8" xfId="20562"/>
    <cellStyle name="Note 5 15 4 5" xfId="4991"/>
    <cellStyle name="Note 5 15 4 5 2" xfId="14372"/>
    <cellStyle name="Note 5 15 4 5 2 2" xfId="31807"/>
    <cellStyle name="Note 5 15 4 5 2 3" xfId="46259"/>
    <cellStyle name="Note 5 15 4 5 3" xfId="16833"/>
    <cellStyle name="Note 5 15 4 5 3 2" xfId="34268"/>
    <cellStyle name="Note 5 15 4 5 3 3" xfId="48720"/>
    <cellStyle name="Note 5 15 4 5 4" xfId="22427"/>
    <cellStyle name="Note 5 15 4 5 5" xfId="36879"/>
    <cellStyle name="Note 5 15 4 6" xfId="7453"/>
    <cellStyle name="Note 5 15 4 6 2" xfId="24888"/>
    <cellStyle name="Note 5 15 4 6 3" xfId="39340"/>
    <cellStyle name="Note 5 15 4 7" xfId="9894"/>
    <cellStyle name="Note 5 15 4 7 2" xfId="27329"/>
    <cellStyle name="Note 5 15 4 7 3" xfId="41781"/>
    <cellStyle name="Note 5 15 4 8" xfId="12314"/>
    <cellStyle name="Note 5 15 4 8 2" xfId="29749"/>
    <cellStyle name="Note 5 15 4 8 3" xfId="44201"/>
    <cellStyle name="Note 5 15 4 9" xfId="19321"/>
    <cellStyle name="Note 5 15 5" xfId="2484"/>
    <cellStyle name="Note 5 15 5 2" xfId="2485"/>
    <cellStyle name="Note 5 15 5 2 2" xfId="4996"/>
    <cellStyle name="Note 5 15 5 2 2 2" xfId="14376"/>
    <cellStyle name="Note 5 15 5 2 2 2 2" xfId="31811"/>
    <cellStyle name="Note 5 15 5 2 2 2 3" xfId="46263"/>
    <cellStyle name="Note 5 15 5 2 2 3" xfId="16837"/>
    <cellStyle name="Note 5 15 5 2 2 3 2" xfId="34272"/>
    <cellStyle name="Note 5 15 5 2 2 3 3" xfId="48724"/>
    <cellStyle name="Note 5 15 5 2 2 4" xfId="22432"/>
    <cellStyle name="Note 5 15 5 2 2 5" xfId="36884"/>
    <cellStyle name="Note 5 15 5 2 3" xfId="7458"/>
    <cellStyle name="Note 5 15 5 2 3 2" xfId="24893"/>
    <cellStyle name="Note 5 15 5 2 3 3" xfId="39345"/>
    <cellStyle name="Note 5 15 5 2 4" xfId="9899"/>
    <cellStyle name="Note 5 15 5 2 4 2" xfId="27334"/>
    <cellStyle name="Note 5 15 5 2 4 3" xfId="41786"/>
    <cellStyle name="Note 5 15 5 2 5" xfId="12319"/>
    <cellStyle name="Note 5 15 5 2 5 2" xfId="29754"/>
    <cellStyle name="Note 5 15 5 2 5 3" xfId="44206"/>
    <cellStyle name="Note 5 15 5 2 6" xfId="19326"/>
    <cellStyle name="Note 5 15 5 3" xfId="2486"/>
    <cellStyle name="Note 5 15 5 3 2" xfId="4997"/>
    <cellStyle name="Note 5 15 5 3 2 2" xfId="14377"/>
    <cellStyle name="Note 5 15 5 3 2 2 2" xfId="31812"/>
    <cellStyle name="Note 5 15 5 3 2 2 3" xfId="46264"/>
    <cellStyle name="Note 5 15 5 3 2 3" xfId="16838"/>
    <cellStyle name="Note 5 15 5 3 2 3 2" xfId="34273"/>
    <cellStyle name="Note 5 15 5 3 2 3 3" xfId="48725"/>
    <cellStyle name="Note 5 15 5 3 2 4" xfId="22433"/>
    <cellStyle name="Note 5 15 5 3 2 5" xfId="36885"/>
    <cellStyle name="Note 5 15 5 3 3" xfId="7459"/>
    <cellStyle name="Note 5 15 5 3 3 2" xfId="24894"/>
    <cellStyle name="Note 5 15 5 3 3 3" xfId="39346"/>
    <cellStyle name="Note 5 15 5 3 4" xfId="9900"/>
    <cellStyle name="Note 5 15 5 3 4 2" xfId="27335"/>
    <cellStyle name="Note 5 15 5 3 4 3" xfId="41787"/>
    <cellStyle name="Note 5 15 5 3 5" xfId="12320"/>
    <cellStyle name="Note 5 15 5 3 5 2" xfId="29755"/>
    <cellStyle name="Note 5 15 5 3 5 3" xfId="44207"/>
    <cellStyle name="Note 5 15 5 3 6" xfId="19327"/>
    <cellStyle name="Note 5 15 5 4" xfId="2487"/>
    <cellStyle name="Note 5 15 5 4 2" xfId="4998"/>
    <cellStyle name="Note 5 15 5 4 2 2" xfId="22434"/>
    <cellStyle name="Note 5 15 5 4 2 3" xfId="36886"/>
    <cellStyle name="Note 5 15 5 4 3" xfId="7460"/>
    <cellStyle name="Note 5 15 5 4 3 2" xfId="24895"/>
    <cellStyle name="Note 5 15 5 4 3 3" xfId="39347"/>
    <cellStyle name="Note 5 15 5 4 4" xfId="9901"/>
    <cellStyle name="Note 5 15 5 4 4 2" xfId="27336"/>
    <cellStyle name="Note 5 15 5 4 4 3" xfId="41788"/>
    <cellStyle name="Note 5 15 5 4 5" xfId="12321"/>
    <cellStyle name="Note 5 15 5 4 5 2" xfId="29756"/>
    <cellStyle name="Note 5 15 5 4 5 3" xfId="44208"/>
    <cellStyle name="Note 5 15 5 4 6" xfId="15401"/>
    <cellStyle name="Note 5 15 5 4 6 2" xfId="32836"/>
    <cellStyle name="Note 5 15 5 4 6 3" xfId="47288"/>
    <cellStyle name="Note 5 15 5 4 7" xfId="19328"/>
    <cellStyle name="Note 5 15 5 4 8" xfId="20563"/>
    <cellStyle name="Note 5 15 5 5" xfId="4995"/>
    <cellStyle name="Note 5 15 5 5 2" xfId="14375"/>
    <cellStyle name="Note 5 15 5 5 2 2" xfId="31810"/>
    <cellStyle name="Note 5 15 5 5 2 3" xfId="46262"/>
    <cellStyle name="Note 5 15 5 5 3" xfId="16836"/>
    <cellStyle name="Note 5 15 5 5 3 2" xfId="34271"/>
    <cellStyle name="Note 5 15 5 5 3 3" xfId="48723"/>
    <cellStyle name="Note 5 15 5 5 4" xfId="22431"/>
    <cellStyle name="Note 5 15 5 5 5" xfId="36883"/>
    <cellStyle name="Note 5 15 5 6" xfId="7457"/>
    <cellStyle name="Note 5 15 5 6 2" xfId="24892"/>
    <cellStyle name="Note 5 15 5 6 3" xfId="39344"/>
    <cellStyle name="Note 5 15 5 7" xfId="9898"/>
    <cellStyle name="Note 5 15 5 7 2" xfId="27333"/>
    <cellStyle name="Note 5 15 5 7 3" xfId="41785"/>
    <cellStyle name="Note 5 15 5 8" xfId="12318"/>
    <cellStyle name="Note 5 15 5 8 2" xfId="29753"/>
    <cellStyle name="Note 5 15 5 8 3" xfId="44205"/>
    <cellStyle name="Note 5 15 5 9" xfId="19325"/>
    <cellStyle name="Note 5 15 6" xfId="2488"/>
    <cellStyle name="Note 5 15 6 2" xfId="4999"/>
    <cellStyle name="Note 5 15 6 2 2" xfId="14378"/>
    <cellStyle name="Note 5 15 6 2 2 2" xfId="31813"/>
    <cellStyle name="Note 5 15 6 2 2 3" xfId="46265"/>
    <cellStyle name="Note 5 15 6 2 3" xfId="16839"/>
    <cellStyle name="Note 5 15 6 2 3 2" xfId="34274"/>
    <cellStyle name="Note 5 15 6 2 3 3" xfId="48726"/>
    <cellStyle name="Note 5 15 6 2 4" xfId="22435"/>
    <cellStyle name="Note 5 15 6 2 5" xfId="36887"/>
    <cellStyle name="Note 5 15 6 3" xfId="7461"/>
    <cellStyle name="Note 5 15 6 3 2" xfId="24896"/>
    <cellStyle name="Note 5 15 6 3 3" xfId="39348"/>
    <cellStyle name="Note 5 15 6 4" xfId="9902"/>
    <cellStyle name="Note 5 15 6 4 2" xfId="27337"/>
    <cellStyle name="Note 5 15 6 4 3" xfId="41789"/>
    <cellStyle name="Note 5 15 6 5" xfId="12322"/>
    <cellStyle name="Note 5 15 6 5 2" xfId="29757"/>
    <cellStyle name="Note 5 15 6 5 3" xfId="44209"/>
    <cellStyle name="Note 5 15 6 6" xfId="19329"/>
    <cellStyle name="Note 5 15 7" xfId="2489"/>
    <cellStyle name="Note 5 15 7 2" xfId="5000"/>
    <cellStyle name="Note 5 15 7 2 2" xfId="14379"/>
    <cellStyle name="Note 5 15 7 2 2 2" xfId="31814"/>
    <cellStyle name="Note 5 15 7 2 2 3" xfId="46266"/>
    <cellStyle name="Note 5 15 7 2 3" xfId="16840"/>
    <cellStyle name="Note 5 15 7 2 3 2" xfId="34275"/>
    <cellStyle name="Note 5 15 7 2 3 3" xfId="48727"/>
    <cellStyle name="Note 5 15 7 2 4" xfId="22436"/>
    <cellStyle name="Note 5 15 7 2 5" xfId="36888"/>
    <cellStyle name="Note 5 15 7 3" xfId="7462"/>
    <cellStyle name="Note 5 15 7 3 2" xfId="24897"/>
    <cellStyle name="Note 5 15 7 3 3" xfId="39349"/>
    <cellStyle name="Note 5 15 7 4" xfId="9903"/>
    <cellStyle name="Note 5 15 7 4 2" xfId="27338"/>
    <cellStyle name="Note 5 15 7 4 3" xfId="41790"/>
    <cellStyle name="Note 5 15 7 5" xfId="12323"/>
    <cellStyle name="Note 5 15 7 5 2" xfId="29758"/>
    <cellStyle name="Note 5 15 7 5 3" xfId="44210"/>
    <cellStyle name="Note 5 15 7 6" xfId="19330"/>
    <cellStyle name="Note 5 15 8" xfId="2490"/>
    <cellStyle name="Note 5 15 8 2" xfId="5001"/>
    <cellStyle name="Note 5 15 8 2 2" xfId="22437"/>
    <cellStyle name="Note 5 15 8 2 3" xfId="36889"/>
    <cellStyle name="Note 5 15 8 3" xfId="7463"/>
    <cellStyle name="Note 5 15 8 3 2" xfId="24898"/>
    <cellStyle name="Note 5 15 8 3 3" xfId="39350"/>
    <cellStyle name="Note 5 15 8 4" xfId="9904"/>
    <cellStyle name="Note 5 15 8 4 2" xfId="27339"/>
    <cellStyle name="Note 5 15 8 4 3" xfId="41791"/>
    <cellStyle name="Note 5 15 8 5" xfId="12324"/>
    <cellStyle name="Note 5 15 8 5 2" xfId="29759"/>
    <cellStyle name="Note 5 15 8 5 3" xfId="44211"/>
    <cellStyle name="Note 5 15 8 6" xfId="15402"/>
    <cellStyle name="Note 5 15 8 6 2" xfId="32837"/>
    <cellStyle name="Note 5 15 8 6 3" xfId="47289"/>
    <cellStyle name="Note 5 15 8 7" xfId="19331"/>
    <cellStyle name="Note 5 15 8 8" xfId="20564"/>
    <cellStyle name="Note 5 15 9" xfId="4982"/>
    <cellStyle name="Note 5 15 9 2" xfId="14365"/>
    <cellStyle name="Note 5 15 9 2 2" xfId="31800"/>
    <cellStyle name="Note 5 15 9 2 3" xfId="46252"/>
    <cellStyle name="Note 5 15 9 3" xfId="16826"/>
    <cellStyle name="Note 5 15 9 3 2" xfId="34261"/>
    <cellStyle name="Note 5 15 9 3 3" xfId="48713"/>
    <cellStyle name="Note 5 15 9 4" xfId="22418"/>
    <cellStyle name="Note 5 15 9 5" xfId="36870"/>
    <cellStyle name="Note 5 16" xfId="2491"/>
    <cellStyle name="Note 5 16 10" xfId="7464"/>
    <cellStyle name="Note 5 16 10 2" xfId="24899"/>
    <cellStyle name="Note 5 16 10 3" xfId="39351"/>
    <cellStyle name="Note 5 16 11" xfId="9905"/>
    <cellStyle name="Note 5 16 11 2" xfId="27340"/>
    <cellStyle name="Note 5 16 11 3" xfId="41792"/>
    <cellStyle name="Note 5 16 12" xfId="12325"/>
    <cellStyle name="Note 5 16 12 2" xfId="29760"/>
    <cellStyle name="Note 5 16 12 3" xfId="44212"/>
    <cellStyle name="Note 5 16 13" xfId="19332"/>
    <cellStyle name="Note 5 16 2" xfId="2492"/>
    <cellStyle name="Note 5 16 2 2" xfId="2493"/>
    <cellStyle name="Note 5 16 2 2 2" xfId="5004"/>
    <cellStyle name="Note 5 16 2 2 2 2" xfId="14382"/>
    <cellStyle name="Note 5 16 2 2 2 2 2" xfId="31817"/>
    <cellStyle name="Note 5 16 2 2 2 2 3" xfId="46269"/>
    <cellStyle name="Note 5 16 2 2 2 3" xfId="16843"/>
    <cellStyle name="Note 5 16 2 2 2 3 2" xfId="34278"/>
    <cellStyle name="Note 5 16 2 2 2 3 3" xfId="48730"/>
    <cellStyle name="Note 5 16 2 2 2 4" xfId="22440"/>
    <cellStyle name="Note 5 16 2 2 2 5" xfId="36892"/>
    <cellStyle name="Note 5 16 2 2 3" xfId="7466"/>
    <cellStyle name="Note 5 16 2 2 3 2" xfId="24901"/>
    <cellStyle name="Note 5 16 2 2 3 3" xfId="39353"/>
    <cellStyle name="Note 5 16 2 2 4" xfId="9907"/>
    <cellStyle name="Note 5 16 2 2 4 2" xfId="27342"/>
    <cellStyle name="Note 5 16 2 2 4 3" xfId="41794"/>
    <cellStyle name="Note 5 16 2 2 5" xfId="12327"/>
    <cellStyle name="Note 5 16 2 2 5 2" xfId="29762"/>
    <cellStyle name="Note 5 16 2 2 5 3" xfId="44214"/>
    <cellStyle name="Note 5 16 2 2 6" xfId="19334"/>
    <cellStyle name="Note 5 16 2 3" xfId="2494"/>
    <cellStyle name="Note 5 16 2 3 2" xfId="5005"/>
    <cellStyle name="Note 5 16 2 3 2 2" xfId="14383"/>
    <cellStyle name="Note 5 16 2 3 2 2 2" xfId="31818"/>
    <cellStyle name="Note 5 16 2 3 2 2 3" xfId="46270"/>
    <cellStyle name="Note 5 16 2 3 2 3" xfId="16844"/>
    <cellStyle name="Note 5 16 2 3 2 3 2" xfId="34279"/>
    <cellStyle name="Note 5 16 2 3 2 3 3" xfId="48731"/>
    <cellStyle name="Note 5 16 2 3 2 4" xfId="22441"/>
    <cellStyle name="Note 5 16 2 3 2 5" xfId="36893"/>
    <cellStyle name="Note 5 16 2 3 3" xfId="7467"/>
    <cellStyle name="Note 5 16 2 3 3 2" xfId="24902"/>
    <cellStyle name="Note 5 16 2 3 3 3" xfId="39354"/>
    <cellStyle name="Note 5 16 2 3 4" xfId="9908"/>
    <cellStyle name="Note 5 16 2 3 4 2" xfId="27343"/>
    <cellStyle name="Note 5 16 2 3 4 3" xfId="41795"/>
    <cellStyle name="Note 5 16 2 3 5" xfId="12328"/>
    <cellStyle name="Note 5 16 2 3 5 2" xfId="29763"/>
    <cellStyle name="Note 5 16 2 3 5 3" xfId="44215"/>
    <cellStyle name="Note 5 16 2 3 6" xfId="19335"/>
    <cellStyle name="Note 5 16 2 4" xfId="2495"/>
    <cellStyle name="Note 5 16 2 4 2" xfId="5006"/>
    <cellStyle name="Note 5 16 2 4 2 2" xfId="22442"/>
    <cellStyle name="Note 5 16 2 4 2 3" xfId="36894"/>
    <cellStyle name="Note 5 16 2 4 3" xfId="7468"/>
    <cellStyle name="Note 5 16 2 4 3 2" xfId="24903"/>
    <cellStyle name="Note 5 16 2 4 3 3" xfId="39355"/>
    <cellStyle name="Note 5 16 2 4 4" xfId="9909"/>
    <cellStyle name="Note 5 16 2 4 4 2" xfId="27344"/>
    <cellStyle name="Note 5 16 2 4 4 3" xfId="41796"/>
    <cellStyle name="Note 5 16 2 4 5" xfId="12329"/>
    <cellStyle name="Note 5 16 2 4 5 2" xfId="29764"/>
    <cellStyle name="Note 5 16 2 4 5 3" xfId="44216"/>
    <cellStyle name="Note 5 16 2 4 6" xfId="15403"/>
    <cellStyle name="Note 5 16 2 4 6 2" xfId="32838"/>
    <cellStyle name="Note 5 16 2 4 6 3" xfId="47290"/>
    <cellStyle name="Note 5 16 2 4 7" xfId="19336"/>
    <cellStyle name="Note 5 16 2 4 8" xfId="20565"/>
    <cellStyle name="Note 5 16 2 5" xfId="5003"/>
    <cellStyle name="Note 5 16 2 5 2" xfId="14381"/>
    <cellStyle name="Note 5 16 2 5 2 2" xfId="31816"/>
    <cellStyle name="Note 5 16 2 5 2 3" xfId="46268"/>
    <cellStyle name="Note 5 16 2 5 3" xfId="16842"/>
    <cellStyle name="Note 5 16 2 5 3 2" xfId="34277"/>
    <cellStyle name="Note 5 16 2 5 3 3" xfId="48729"/>
    <cellStyle name="Note 5 16 2 5 4" xfId="22439"/>
    <cellStyle name="Note 5 16 2 5 5" xfId="36891"/>
    <cellStyle name="Note 5 16 2 6" xfId="7465"/>
    <cellStyle name="Note 5 16 2 6 2" xfId="24900"/>
    <cellStyle name="Note 5 16 2 6 3" xfId="39352"/>
    <cellStyle name="Note 5 16 2 7" xfId="9906"/>
    <cellStyle name="Note 5 16 2 7 2" xfId="27341"/>
    <cellStyle name="Note 5 16 2 7 3" xfId="41793"/>
    <cellStyle name="Note 5 16 2 8" xfId="12326"/>
    <cellStyle name="Note 5 16 2 8 2" xfId="29761"/>
    <cellStyle name="Note 5 16 2 8 3" xfId="44213"/>
    <cellStyle name="Note 5 16 2 9" xfId="19333"/>
    <cellStyle name="Note 5 16 3" xfId="2496"/>
    <cellStyle name="Note 5 16 3 2" xfId="2497"/>
    <cellStyle name="Note 5 16 3 2 2" xfId="5008"/>
    <cellStyle name="Note 5 16 3 2 2 2" xfId="14385"/>
    <cellStyle name="Note 5 16 3 2 2 2 2" xfId="31820"/>
    <cellStyle name="Note 5 16 3 2 2 2 3" xfId="46272"/>
    <cellStyle name="Note 5 16 3 2 2 3" xfId="16846"/>
    <cellStyle name="Note 5 16 3 2 2 3 2" xfId="34281"/>
    <cellStyle name="Note 5 16 3 2 2 3 3" xfId="48733"/>
    <cellStyle name="Note 5 16 3 2 2 4" xfId="22444"/>
    <cellStyle name="Note 5 16 3 2 2 5" xfId="36896"/>
    <cellStyle name="Note 5 16 3 2 3" xfId="7470"/>
    <cellStyle name="Note 5 16 3 2 3 2" xfId="24905"/>
    <cellStyle name="Note 5 16 3 2 3 3" xfId="39357"/>
    <cellStyle name="Note 5 16 3 2 4" xfId="9911"/>
    <cellStyle name="Note 5 16 3 2 4 2" xfId="27346"/>
    <cellStyle name="Note 5 16 3 2 4 3" xfId="41798"/>
    <cellStyle name="Note 5 16 3 2 5" xfId="12331"/>
    <cellStyle name="Note 5 16 3 2 5 2" xfId="29766"/>
    <cellStyle name="Note 5 16 3 2 5 3" xfId="44218"/>
    <cellStyle name="Note 5 16 3 2 6" xfId="19338"/>
    <cellStyle name="Note 5 16 3 3" xfId="2498"/>
    <cellStyle name="Note 5 16 3 3 2" xfId="5009"/>
    <cellStyle name="Note 5 16 3 3 2 2" xfId="14386"/>
    <cellStyle name="Note 5 16 3 3 2 2 2" xfId="31821"/>
    <cellStyle name="Note 5 16 3 3 2 2 3" xfId="46273"/>
    <cellStyle name="Note 5 16 3 3 2 3" xfId="16847"/>
    <cellStyle name="Note 5 16 3 3 2 3 2" xfId="34282"/>
    <cellStyle name="Note 5 16 3 3 2 3 3" xfId="48734"/>
    <cellStyle name="Note 5 16 3 3 2 4" xfId="22445"/>
    <cellStyle name="Note 5 16 3 3 2 5" xfId="36897"/>
    <cellStyle name="Note 5 16 3 3 3" xfId="7471"/>
    <cellStyle name="Note 5 16 3 3 3 2" xfId="24906"/>
    <cellStyle name="Note 5 16 3 3 3 3" xfId="39358"/>
    <cellStyle name="Note 5 16 3 3 4" xfId="9912"/>
    <cellStyle name="Note 5 16 3 3 4 2" xfId="27347"/>
    <cellStyle name="Note 5 16 3 3 4 3" xfId="41799"/>
    <cellStyle name="Note 5 16 3 3 5" xfId="12332"/>
    <cellStyle name="Note 5 16 3 3 5 2" xfId="29767"/>
    <cellStyle name="Note 5 16 3 3 5 3" xfId="44219"/>
    <cellStyle name="Note 5 16 3 3 6" xfId="19339"/>
    <cellStyle name="Note 5 16 3 4" xfId="2499"/>
    <cellStyle name="Note 5 16 3 4 2" xfId="5010"/>
    <cellStyle name="Note 5 16 3 4 2 2" xfId="22446"/>
    <cellStyle name="Note 5 16 3 4 2 3" xfId="36898"/>
    <cellStyle name="Note 5 16 3 4 3" xfId="7472"/>
    <cellStyle name="Note 5 16 3 4 3 2" xfId="24907"/>
    <cellStyle name="Note 5 16 3 4 3 3" xfId="39359"/>
    <cellStyle name="Note 5 16 3 4 4" xfId="9913"/>
    <cellStyle name="Note 5 16 3 4 4 2" xfId="27348"/>
    <cellStyle name="Note 5 16 3 4 4 3" xfId="41800"/>
    <cellStyle name="Note 5 16 3 4 5" xfId="12333"/>
    <cellStyle name="Note 5 16 3 4 5 2" xfId="29768"/>
    <cellStyle name="Note 5 16 3 4 5 3" xfId="44220"/>
    <cellStyle name="Note 5 16 3 4 6" xfId="15404"/>
    <cellStyle name="Note 5 16 3 4 6 2" xfId="32839"/>
    <cellStyle name="Note 5 16 3 4 6 3" xfId="47291"/>
    <cellStyle name="Note 5 16 3 4 7" xfId="19340"/>
    <cellStyle name="Note 5 16 3 4 8" xfId="20566"/>
    <cellStyle name="Note 5 16 3 5" xfId="5007"/>
    <cellStyle name="Note 5 16 3 5 2" xfId="14384"/>
    <cellStyle name="Note 5 16 3 5 2 2" xfId="31819"/>
    <cellStyle name="Note 5 16 3 5 2 3" xfId="46271"/>
    <cellStyle name="Note 5 16 3 5 3" xfId="16845"/>
    <cellStyle name="Note 5 16 3 5 3 2" xfId="34280"/>
    <cellStyle name="Note 5 16 3 5 3 3" xfId="48732"/>
    <cellStyle name="Note 5 16 3 5 4" xfId="22443"/>
    <cellStyle name="Note 5 16 3 5 5" xfId="36895"/>
    <cellStyle name="Note 5 16 3 6" xfId="7469"/>
    <cellStyle name="Note 5 16 3 6 2" xfId="24904"/>
    <cellStyle name="Note 5 16 3 6 3" xfId="39356"/>
    <cellStyle name="Note 5 16 3 7" xfId="9910"/>
    <cellStyle name="Note 5 16 3 7 2" xfId="27345"/>
    <cellStyle name="Note 5 16 3 7 3" xfId="41797"/>
    <cellStyle name="Note 5 16 3 8" xfId="12330"/>
    <cellStyle name="Note 5 16 3 8 2" xfId="29765"/>
    <cellStyle name="Note 5 16 3 8 3" xfId="44217"/>
    <cellStyle name="Note 5 16 3 9" xfId="19337"/>
    <cellStyle name="Note 5 16 4" xfId="2500"/>
    <cellStyle name="Note 5 16 4 2" xfId="2501"/>
    <cellStyle name="Note 5 16 4 2 2" xfId="5012"/>
    <cellStyle name="Note 5 16 4 2 2 2" xfId="14388"/>
    <cellStyle name="Note 5 16 4 2 2 2 2" xfId="31823"/>
    <cellStyle name="Note 5 16 4 2 2 2 3" xfId="46275"/>
    <cellStyle name="Note 5 16 4 2 2 3" xfId="16849"/>
    <cellStyle name="Note 5 16 4 2 2 3 2" xfId="34284"/>
    <cellStyle name="Note 5 16 4 2 2 3 3" xfId="48736"/>
    <cellStyle name="Note 5 16 4 2 2 4" xfId="22448"/>
    <cellStyle name="Note 5 16 4 2 2 5" xfId="36900"/>
    <cellStyle name="Note 5 16 4 2 3" xfId="7474"/>
    <cellStyle name="Note 5 16 4 2 3 2" xfId="24909"/>
    <cellStyle name="Note 5 16 4 2 3 3" xfId="39361"/>
    <cellStyle name="Note 5 16 4 2 4" xfId="9915"/>
    <cellStyle name="Note 5 16 4 2 4 2" xfId="27350"/>
    <cellStyle name="Note 5 16 4 2 4 3" xfId="41802"/>
    <cellStyle name="Note 5 16 4 2 5" xfId="12335"/>
    <cellStyle name="Note 5 16 4 2 5 2" xfId="29770"/>
    <cellStyle name="Note 5 16 4 2 5 3" xfId="44222"/>
    <cellStyle name="Note 5 16 4 2 6" xfId="19342"/>
    <cellStyle name="Note 5 16 4 3" xfId="2502"/>
    <cellStyle name="Note 5 16 4 3 2" xfId="5013"/>
    <cellStyle name="Note 5 16 4 3 2 2" xfId="14389"/>
    <cellStyle name="Note 5 16 4 3 2 2 2" xfId="31824"/>
    <cellStyle name="Note 5 16 4 3 2 2 3" xfId="46276"/>
    <cellStyle name="Note 5 16 4 3 2 3" xfId="16850"/>
    <cellStyle name="Note 5 16 4 3 2 3 2" xfId="34285"/>
    <cellStyle name="Note 5 16 4 3 2 3 3" xfId="48737"/>
    <cellStyle name="Note 5 16 4 3 2 4" xfId="22449"/>
    <cellStyle name="Note 5 16 4 3 2 5" xfId="36901"/>
    <cellStyle name="Note 5 16 4 3 3" xfId="7475"/>
    <cellStyle name="Note 5 16 4 3 3 2" xfId="24910"/>
    <cellStyle name="Note 5 16 4 3 3 3" xfId="39362"/>
    <cellStyle name="Note 5 16 4 3 4" xfId="9916"/>
    <cellStyle name="Note 5 16 4 3 4 2" xfId="27351"/>
    <cellStyle name="Note 5 16 4 3 4 3" xfId="41803"/>
    <cellStyle name="Note 5 16 4 3 5" xfId="12336"/>
    <cellStyle name="Note 5 16 4 3 5 2" xfId="29771"/>
    <cellStyle name="Note 5 16 4 3 5 3" xfId="44223"/>
    <cellStyle name="Note 5 16 4 3 6" xfId="19343"/>
    <cellStyle name="Note 5 16 4 4" xfId="2503"/>
    <cellStyle name="Note 5 16 4 4 2" xfId="5014"/>
    <cellStyle name="Note 5 16 4 4 2 2" xfId="22450"/>
    <cellStyle name="Note 5 16 4 4 2 3" xfId="36902"/>
    <cellStyle name="Note 5 16 4 4 3" xfId="7476"/>
    <cellStyle name="Note 5 16 4 4 3 2" xfId="24911"/>
    <cellStyle name="Note 5 16 4 4 3 3" xfId="39363"/>
    <cellStyle name="Note 5 16 4 4 4" xfId="9917"/>
    <cellStyle name="Note 5 16 4 4 4 2" xfId="27352"/>
    <cellStyle name="Note 5 16 4 4 4 3" xfId="41804"/>
    <cellStyle name="Note 5 16 4 4 5" xfId="12337"/>
    <cellStyle name="Note 5 16 4 4 5 2" xfId="29772"/>
    <cellStyle name="Note 5 16 4 4 5 3" xfId="44224"/>
    <cellStyle name="Note 5 16 4 4 6" xfId="15405"/>
    <cellStyle name="Note 5 16 4 4 6 2" xfId="32840"/>
    <cellStyle name="Note 5 16 4 4 6 3" xfId="47292"/>
    <cellStyle name="Note 5 16 4 4 7" xfId="19344"/>
    <cellStyle name="Note 5 16 4 4 8" xfId="20567"/>
    <cellStyle name="Note 5 16 4 5" xfId="5011"/>
    <cellStyle name="Note 5 16 4 5 2" xfId="14387"/>
    <cellStyle name="Note 5 16 4 5 2 2" xfId="31822"/>
    <cellStyle name="Note 5 16 4 5 2 3" xfId="46274"/>
    <cellStyle name="Note 5 16 4 5 3" xfId="16848"/>
    <cellStyle name="Note 5 16 4 5 3 2" xfId="34283"/>
    <cellStyle name="Note 5 16 4 5 3 3" xfId="48735"/>
    <cellStyle name="Note 5 16 4 5 4" xfId="22447"/>
    <cellStyle name="Note 5 16 4 5 5" xfId="36899"/>
    <cellStyle name="Note 5 16 4 6" xfId="7473"/>
    <cellStyle name="Note 5 16 4 6 2" xfId="24908"/>
    <cellStyle name="Note 5 16 4 6 3" xfId="39360"/>
    <cellStyle name="Note 5 16 4 7" xfId="9914"/>
    <cellStyle name="Note 5 16 4 7 2" xfId="27349"/>
    <cellStyle name="Note 5 16 4 7 3" xfId="41801"/>
    <cellStyle name="Note 5 16 4 8" xfId="12334"/>
    <cellStyle name="Note 5 16 4 8 2" xfId="29769"/>
    <cellStyle name="Note 5 16 4 8 3" xfId="44221"/>
    <cellStyle name="Note 5 16 4 9" xfId="19341"/>
    <cellStyle name="Note 5 16 5" xfId="2504"/>
    <cellStyle name="Note 5 16 5 2" xfId="2505"/>
    <cellStyle name="Note 5 16 5 2 2" xfId="5016"/>
    <cellStyle name="Note 5 16 5 2 2 2" xfId="14391"/>
    <cellStyle name="Note 5 16 5 2 2 2 2" xfId="31826"/>
    <cellStyle name="Note 5 16 5 2 2 2 3" xfId="46278"/>
    <cellStyle name="Note 5 16 5 2 2 3" xfId="16852"/>
    <cellStyle name="Note 5 16 5 2 2 3 2" xfId="34287"/>
    <cellStyle name="Note 5 16 5 2 2 3 3" xfId="48739"/>
    <cellStyle name="Note 5 16 5 2 2 4" xfId="22452"/>
    <cellStyle name="Note 5 16 5 2 2 5" xfId="36904"/>
    <cellStyle name="Note 5 16 5 2 3" xfId="7478"/>
    <cellStyle name="Note 5 16 5 2 3 2" xfId="24913"/>
    <cellStyle name="Note 5 16 5 2 3 3" xfId="39365"/>
    <cellStyle name="Note 5 16 5 2 4" xfId="9919"/>
    <cellStyle name="Note 5 16 5 2 4 2" xfId="27354"/>
    <cellStyle name="Note 5 16 5 2 4 3" xfId="41806"/>
    <cellStyle name="Note 5 16 5 2 5" xfId="12339"/>
    <cellStyle name="Note 5 16 5 2 5 2" xfId="29774"/>
    <cellStyle name="Note 5 16 5 2 5 3" xfId="44226"/>
    <cellStyle name="Note 5 16 5 2 6" xfId="19346"/>
    <cellStyle name="Note 5 16 5 3" xfId="2506"/>
    <cellStyle name="Note 5 16 5 3 2" xfId="5017"/>
    <cellStyle name="Note 5 16 5 3 2 2" xfId="14392"/>
    <cellStyle name="Note 5 16 5 3 2 2 2" xfId="31827"/>
    <cellStyle name="Note 5 16 5 3 2 2 3" xfId="46279"/>
    <cellStyle name="Note 5 16 5 3 2 3" xfId="16853"/>
    <cellStyle name="Note 5 16 5 3 2 3 2" xfId="34288"/>
    <cellStyle name="Note 5 16 5 3 2 3 3" xfId="48740"/>
    <cellStyle name="Note 5 16 5 3 2 4" xfId="22453"/>
    <cellStyle name="Note 5 16 5 3 2 5" xfId="36905"/>
    <cellStyle name="Note 5 16 5 3 3" xfId="7479"/>
    <cellStyle name="Note 5 16 5 3 3 2" xfId="24914"/>
    <cellStyle name="Note 5 16 5 3 3 3" xfId="39366"/>
    <cellStyle name="Note 5 16 5 3 4" xfId="9920"/>
    <cellStyle name="Note 5 16 5 3 4 2" xfId="27355"/>
    <cellStyle name="Note 5 16 5 3 4 3" xfId="41807"/>
    <cellStyle name="Note 5 16 5 3 5" xfId="12340"/>
    <cellStyle name="Note 5 16 5 3 5 2" xfId="29775"/>
    <cellStyle name="Note 5 16 5 3 5 3" xfId="44227"/>
    <cellStyle name="Note 5 16 5 3 6" xfId="19347"/>
    <cellStyle name="Note 5 16 5 4" xfId="2507"/>
    <cellStyle name="Note 5 16 5 4 2" xfId="5018"/>
    <cellStyle name="Note 5 16 5 4 2 2" xfId="22454"/>
    <cellStyle name="Note 5 16 5 4 2 3" xfId="36906"/>
    <cellStyle name="Note 5 16 5 4 3" xfId="7480"/>
    <cellStyle name="Note 5 16 5 4 3 2" xfId="24915"/>
    <cellStyle name="Note 5 16 5 4 3 3" xfId="39367"/>
    <cellStyle name="Note 5 16 5 4 4" xfId="9921"/>
    <cellStyle name="Note 5 16 5 4 4 2" xfId="27356"/>
    <cellStyle name="Note 5 16 5 4 4 3" xfId="41808"/>
    <cellStyle name="Note 5 16 5 4 5" xfId="12341"/>
    <cellStyle name="Note 5 16 5 4 5 2" xfId="29776"/>
    <cellStyle name="Note 5 16 5 4 5 3" xfId="44228"/>
    <cellStyle name="Note 5 16 5 4 6" xfId="15406"/>
    <cellStyle name="Note 5 16 5 4 6 2" xfId="32841"/>
    <cellStyle name="Note 5 16 5 4 6 3" xfId="47293"/>
    <cellStyle name="Note 5 16 5 4 7" xfId="19348"/>
    <cellStyle name="Note 5 16 5 4 8" xfId="20568"/>
    <cellStyle name="Note 5 16 5 5" xfId="5015"/>
    <cellStyle name="Note 5 16 5 5 2" xfId="14390"/>
    <cellStyle name="Note 5 16 5 5 2 2" xfId="31825"/>
    <cellStyle name="Note 5 16 5 5 2 3" xfId="46277"/>
    <cellStyle name="Note 5 16 5 5 3" xfId="16851"/>
    <cellStyle name="Note 5 16 5 5 3 2" xfId="34286"/>
    <cellStyle name="Note 5 16 5 5 3 3" xfId="48738"/>
    <cellStyle name="Note 5 16 5 5 4" xfId="22451"/>
    <cellStyle name="Note 5 16 5 5 5" xfId="36903"/>
    <cellStyle name="Note 5 16 5 6" xfId="7477"/>
    <cellStyle name="Note 5 16 5 6 2" xfId="24912"/>
    <cellStyle name="Note 5 16 5 6 3" xfId="39364"/>
    <cellStyle name="Note 5 16 5 7" xfId="9918"/>
    <cellStyle name="Note 5 16 5 7 2" xfId="27353"/>
    <cellStyle name="Note 5 16 5 7 3" xfId="41805"/>
    <cellStyle name="Note 5 16 5 8" xfId="12338"/>
    <cellStyle name="Note 5 16 5 8 2" xfId="29773"/>
    <cellStyle name="Note 5 16 5 8 3" xfId="44225"/>
    <cellStyle name="Note 5 16 5 9" xfId="19345"/>
    <cellStyle name="Note 5 16 6" xfId="2508"/>
    <cellStyle name="Note 5 16 6 2" xfId="5019"/>
    <cellStyle name="Note 5 16 6 2 2" xfId="14393"/>
    <cellStyle name="Note 5 16 6 2 2 2" xfId="31828"/>
    <cellStyle name="Note 5 16 6 2 2 3" xfId="46280"/>
    <cellStyle name="Note 5 16 6 2 3" xfId="16854"/>
    <cellStyle name="Note 5 16 6 2 3 2" xfId="34289"/>
    <cellStyle name="Note 5 16 6 2 3 3" xfId="48741"/>
    <cellStyle name="Note 5 16 6 2 4" xfId="22455"/>
    <cellStyle name="Note 5 16 6 2 5" xfId="36907"/>
    <cellStyle name="Note 5 16 6 3" xfId="7481"/>
    <cellStyle name="Note 5 16 6 3 2" xfId="24916"/>
    <cellStyle name="Note 5 16 6 3 3" xfId="39368"/>
    <cellStyle name="Note 5 16 6 4" xfId="9922"/>
    <cellStyle name="Note 5 16 6 4 2" xfId="27357"/>
    <cellStyle name="Note 5 16 6 4 3" xfId="41809"/>
    <cellStyle name="Note 5 16 6 5" xfId="12342"/>
    <cellStyle name="Note 5 16 6 5 2" xfId="29777"/>
    <cellStyle name="Note 5 16 6 5 3" xfId="44229"/>
    <cellStyle name="Note 5 16 6 6" xfId="19349"/>
    <cellStyle name="Note 5 16 7" xfId="2509"/>
    <cellStyle name="Note 5 16 7 2" xfId="5020"/>
    <cellStyle name="Note 5 16 7 2 2" xfId="14394"/>
    <cellStyle name="Note 5 16 7 2 2 2" xfId="31829"/>
    <cellStyle name="Note 5 16 7 2 2 3" xfId="46281"/>
    <cellStyle name="Note 5 16 7 2 3" xfId="16855"/>
    <cellStyle name="Note 5 16 7 2 3 2" xfId="34290"/>
    <cellStyle name="Note 5 16 7 2 3 3" xfId="48742"/>
    <cellStyle name="Note 5 16 7 2 4" xfId="22456"/>
    <cellStyle name="Note 5 16 7 2 5" xfId="36908"/>
    <cellStyle name="Note 5 16 7 3" xfId="7482"/>
    <cellStyle name="Note 5 16 7 3 2" xfId="24917"/>
    <cellStyle name="Note 5 16 7 3 3" xfId="39369"/>
    <cellStyle name="Note 5 16 7 4" xfId="9923"/>
    <cellStyle name="Note 5 16 7 4 2" xfId="27358"/>
    <cellStyle name="Note 5 16 7 4 3" xfId="41810"/>
    <cellStyle name="Note 5 16 7 5" xfId="12343"/>
    <cellStyle name="Note 5 16 7 5 2" xfId="29778"/>
    <cellStyle name="Note 5 16 7 5 3" xfId="44230"/>
    <cellStyle name="Note 5 16 7 6" xfId="19350"/>
    <cellStyle name="Note 5 16 8" xfId="2510"/>
    <cellStyle name="Note 5 16 8 2" xfId="5021"/>
    <cellStyle name="Note 5 16 8 2 2" xfId="22457"/>
    <cellStyle name="Note 5 16 8 2 3" xfId="36909"/>
    <cellStyle name="Note 5 16 8 3" xfId="7483"/>
    <cellStyle name="Note 5 16 8 3 2" xfId="24918"/>
    <cellStyle name="Note 5 16 8 3 3" xfId="39370"/>
    <cellStyle name="Note 5 16 8 4" xfId="9924"/>
    <cellStyle name="Note 5 16 8 4 2" xfId="27359"/>
    <cellStyle name="Note 5 16 8 4 3" xfId="41811"/>
    <cellStyle name="Note 5 16 8 5" xfId="12344"/>
    <cellStyle name="Note 5 16 8 5 2" xfId="29779"/>
    <cellStyle name="Note 5 16 8 5 3" xfId="44231"/>
    <cellStyle name="Note 5 16 8 6" xfId="15407"/>
    <cellStyle name="Note 5 16 8 6 2" xfId="32842"/>
    <cellStyle name="Note 5 16 8 6 3" xfId="47294"/>
    <cellStyle name="Note 5 16 8 7" xfId="19351"/>
    <cellStyle name="Note 5 16 8 8" xfId="20569"/>
    <cellStyle name="Note 5 16 9" xfId="5002"/>
    <cellStyle name="Note 5 16 9 2" xfId="14380"/>
    <cellStyle name="Note 5 16 9 2 2" xfId="31815"/>
    <cellStyle name="Note 5 16 9 2 3" xfId="46267"/>
    <cellStyle name="Note 5 16 9 3" xfId="16841"/>
    <cellStyle name="Note 5 16 9 3 2" xfId="34276"/>
    <cellStyle name="Note 5 16 9 3 3" xfId="48728"/>
    <cellStyle name="Note 5 16 9 4" xfId="22438"/>
    <cellStyle name="Note 5 16 9 5" xfId="36890"/>
    <cellStyle name="Note 5 17" xfId="2511"/>
    <cellStyle name="Note 5 17 10" xfId="7484"/>
    <cellStyle name="Note 5 17 10 2" xfId="24919"/>
    <cellStyle name="Note 5 17 10 3" xfId="39371"/>
    <cellStyle name="Note 5 17 11" xfId="9925"/>
    <cellStyle name="Note 5 17 11 2" xfId="27360"/>
    <cellStyle name="Note 5 17 11 3" xfId="41812"/>
    <cellStyle name="Note 5 17 12" xfId="12345"/>
    <cellStyle name="Note 5 17 12 2" xfId="29780"/>
    <cellStyle name="Note 5 17 12 3" xfId="44232"/>
    <cellStyle name="Note 5 17 13" xfId="19352"/>
    <cellStyle name="Note 5 17 2" xfId="2512"/>
    <cellStyle name="Note 5 17 2 2" xfId="2513"/>
    <cellStyle name="Note 5 17 2 2 2" xfId="5024"/>
    <cellStyle name="Note 5 17 2 2 2 2" xfId="14397"/>
    <cellStyle name="Note 5 17 2 2 2 2 2" xfId="31832"/>
    <cellStyle name="Note 5 17 2 2 2 2 3" xfId="46284"/>
    <cellStyle name="Note 5 17 2 2 2 3" xfId="16858"/>
    <cellStyle name="Note 5 17 2 2 2 3 2" xfId="34293"/>
    <cellStyle name="Note 5 17 2 2 2 3 3" xfId="48745"/>
    <cellStyle name="Note 5 17 2 2 2 4" xfId="22460"/>
    <cellStyle name="Note 5 17 2 2 2 5" xfId="36912"/>
    <cellStyle name="Note 5 17 2 2 3" xfId="7486"/>
    <cellStyle name="Note 5 17 2 2 3 2" xfId="24921"/>
    <cellStyle name="Note 5 17 2 2 3 3" xfId="39373"/>
    <cellStyle name="Note 5 17 2 2 4" xfId="9927"/>
    <cellStyle name="Note 5 17 2 2 4 2" xfId="27362"/>
    <cellStyle name="Note 5 17 2 2 4 3" xfId="41814"/>
    <cellStyle name="Note 5 17 2 2 5" xfId="12347"/>
    <cellStyle name="Note 5 17 2 2 5 2" xfId="29782"/>
    <cellStyle name="Note 5 17 2 2 5 3" xfId="44234"/>
    <cellStyle name="Note 5 17 2 2 6" xfId="19354"/>
    <cellStyle name="Note 5 17 2 3" xfId="2514"/>
    <cellStyle name="Note 5 17 2 3 2" xfId="5025"/>
    <cellStyle name="Note 5 17 2 3 2 2" xfId="14398"/>
    <cellStyle name="Note 5 17 2 3 2 2 2" xfId="31833"/>
    <cellStyle name="Note 5 17 2 3 2 2 3" xfId="46285"/>
    <cellStyle name="Note 5 17 2 3 2 3" xfId="16859"/>
    <cellStyle name="Note 5 17 2 3 2 3 2" xfId="34294"/>
    <cellStyle name="Note 5 17 2 3 2 3 3" xfId="48746"/>
    <cellStyle name="Note 5 17 2 3 2 4" xfId="22461"/>
    <cellStyle name="Note 5 17 2 3 2 5" xfId="36913"/>
    <cellStyle name="Note 5 17 2 3 3" xfId="7487"/>
    <cellStyle name="Note 5 17 2 3 3 2" xfId="24922"/>
    <cellStyle name="Note 5 17 2 3 3 3" xfId="39374"/>
    <cellStyle name="Note 5 17 2 3 4" xfId="9928"/>
    <cellStyle name="Note 5 17 2 3 4 2" xfId="27363"/>
    <cellStyle name="Note 5 17 2 3 4 3" xfId="41815"/>
    <cellStyle name="Note 5 17 2 3 5" xfId="12348"/>
    <cellStyle name="Note 5 17 2 3 5 2" xfId="29783"/>
    <cellStyle name="Note 5 17 2 3 5 3" xfId="44235"/>
    <cellStyle name="Note 5 17 2 3 6" xfId="19355"/>
    <cellStyle name="Note 5 17 2 4" xfId="2515"/>
    <cellStyle name="Note 5 17 2 4 2" xfId="5026"/>
    <cellStyle name="Note 5 17 2 4 2 2" xfId="22462"/>
    <cellStyle name="Note 5 17 2 4 2 3" xfId="36914"/>
    <cellStyle name="Note 5 17 2 4 3" xfId="7488"/>
    <cellStyle name="Note 5 17 2 4 3 2" xfId="24923"/>
    <cellStyle name="Note 5 17 2 4 3 3" xfId="39375"/>
    <cellStyle name="Note 5 17 2 4 4" xfId="9929"/>
    <cellStyle name="Note 5 17 2 4 4 2" xfId="27364"/>
    <cellStyle name="Note 5 17 2 4 4 3" xfId="41816"/>
    <cellStyle name="Note 5 17 2 4 5" xfId="12349"/>
    <cellStyle name="Note 5 17 2 4 5 2" xfId="29784"/>
    <cellStyle name="Note 5 17 2 4 5 3" xfId="44236"/>
    <cellStyle name="Note 5 17 2 4 6" xfId="15408"/>
    <cellStyle name="Note 5 17 2 4 6 2" xfId="32843"/>
    <cellStyle name="Note 5 17 2 4 6 3" xfId="47295"/>
    <cellStyle name="Note 5 17 2 4 7" xfId="19356"/>
    <cellStyle name="Note 5 17 2 4 8" xfId="20570"/>
    <cellStyle name="Note 5 17 2 5" xfId="5023"/>
    <cellStyle name="Note 5 17 2 5 2" xfId="14396"/>
    <cellStyle name="Note 5 17 2 5 2 2" xfId="31831"/>
    <cellStyle name="Note 5 17 2 5 2 3" xfId="46283"/>
    <cellStyle name="Note 5 17 2 5 3" xfId="16857"/>
    <cellStyle name="Note 5 17 2 5 3 2" xfId="34292"/>
    <cellStyle name="Note 5 17 2 5 3 3" xfId="48744"/>
    <cellStyle name="Note 5 17 2 5 4" xfId="22459"/>
    <cellStyle name="Note 5 17 2 5 5" xfId="36911"/>
    <cellStyle name="Note 5 17 2 6" xfId="7485"/>
    <cellStyle name="Note 5 17 2 6 2" xfId="24920"/>
    <cellStyle name="Note 5 17 2 6 3" xfId="39372"/>
    <cellStyle name="Note 5 17 2 7" xfId="9926"/>
    <cellStyle name="Note 5 17 2 7 2" xfId="27361"/>
    <cellStyle name="Note 5 17 2 7 3" xfId="41813"/>
    <cellStyle name="Note 5 17 2 8" xfId="12346"/>
    <cellStyle name="Note 5 17 2 8 2" xfId="29781"/>
    <cellStyle name="Note 5 17 2 8 3" xfId="44233"/>
    <cellStyle name="Note 5 17 2 9" xfId="19353"/>
    <cellStyle name="Note 5 17 3" xfId="2516"/>
    <cellStyle name="Note 5 17 3 2" xfId="2517"/>
    <cellStyle name="Note 5 17 3 2 2" xfId="5028"/>
    <cellStyle name="Note 5 17 3 2 2 2" xfId="14400"/>
    <cellStyle name="Note 5 17 3 2 2 2 2" xfId="31835"/>
    <cellStyle name="Note 5 17 3 2 2 2 3" xfId="46287"/>
    <cellStyle name="Note 5 17 3 2 2 3" xfId="16861"/>
    <cellStyle name="Note 5 17 3 2 2 3 2" xfId="34296"/>
    <cellStyle name="Note 5 17 3 2 2 3 3" xfId="48748"/>
    <cellStyle name="Note 5 17 3 2 2 4" xfId="22464"/>
    <cellStyle name="Note 5 17 3 2 2 5" xfId="36916"/>
    <cellStyle name="Note 5 17 3 2 3" xfId="7490"/>
    <cellStyle name="Note 5 17 3 2 3 2" xfId="24925"/>
    <cellStyle name="Note 5 17 3 2 3 3" xfId="39377"/>
    <cellStyle name="Note 5 17 3 2 4" xfId="9931"/>
    <cellStyle name="Note 5 17 3 2 4 2" xfId="27366"/>
    <cellStyle name="Note 5 17 3 2 4 3" xfId="41818"/>
    <cellStyle name="Note 5 17 3 2 5" xfId="12351"/>
    <cellStyle name="Note 5 17 3 2 5 2" xfId="29786"/>
    <cellStyle name="Note 5 17 3 2 5 3" xfId="44238"/>
    <cellStyle name="Note 5 17 3 2 6" xfId="19358"/>
    <cellStyle name="Note 5 17 3 3" xfId="2518"/>
    <cellStyle name="Note 5 17 3 3 2" xfId="5029"/>
    <cellStyle name="Note 5 17 3 3 2 2" xfId="14401"/>
    <cellStyle name="Note 5 17 3 3 2 2 2" xfId="31836"/>
    <cellStyle name="Note 5 17 3 3 2 2 3" xfId="46288"/>
    <cellStyle name="Note 5 17 3 3 2 3" xfId="16862"/>
    <cellStyle name="Note 5 17 3 3 2 3 2" xfId="34297"/>
    <cellStyle name="Note 5 17 3 3 2 3 3" xfId="48749"/>
    <cellStyle name="Note 5 17 3 3 2 4" xfId="22465"/>
    <cellStyle name="Note 5 17 3 3 2 5" xfId="36917"/>
    <cellStyle name="Note 5 17 3 3 3" xfId="7491"/>
    <cellStyle name="Note 5 17 3 3 3 2" xfId="24926"/>
    <cellStyle name="Note 5 17 3 3 3 3" xfId="39378"/>
    <cellStyle name="Note 5 17 3 3 4" xfId="9932"/>
    <cellStyle name="Note 5 17 3 3 4 2" xfId="27367"/>
    <cellStyle name="Note 5 17 3 3 4 3" xfId="41819"/>
    <cellStyle name="Note 5 17 3 3 5" xfId="12352"/>
    <cellStyle name="Note 5 17 3 3 5 2" xfId="29787"/>
    <cellStyle name="Note 5 17 3 3 5 3" xfId="44239"/>
    <cellStyle name="Note 5 17 3 3 6" xfId="19359"/>
    <cellStyle name="Note 5 17 3 4" xfId="2519"/>
    <cellStyle name="Note 5 17 3 4 2" xfId="5030"/>
    <cellStyle name="Note 5 17 3 4 2 2" xfId="22466"/>
    <cellStyle name="Note 5 17 3 4 2 3" xfId="36918"/>
    <cellStyle name="Note 5 17 3 4 3" xfId="7492"/>
    <cellStyle name="Note 5 17 3 4 3 2" xfId="24927"/>
    <cellStyle name="Note 5 17 3 4 3 3" xfId="39379"/>
    <cellStyle name="Note 5 17 3 4 4" xfId="9933"/>
    <cellStyle name="Note 5 17 3 4 4 2" xfId="27368"/>
    <cellStyle name="Note 5 17 3 4 4 3" xfId="41820"/>
    <cellStyle name="Note 5 17 3 4 5" xfId="12353"/>
    <cellStyle name="Note 5 17 3 4 5 2" xfId="29788"/>
    <cellStyle name="Note 5 17 3 4 5 3" xfId="44240"/>
    <cellStyle name="Note 5 17 3 4 6" xfId="15409"/>
    <cellStyle name="Note 5 17 3 4 6 2" xfId="32844"/>
    <cellStyle name="Note 5 17 3 4 6 3" xfId="47296"/>
    <cellStyle name="Note 5 17 3 4 7" xfId="19360"/>
    <cellStyle name="Note 5 17 3 4 8" xfId="20571"/>
    <cellStyle name="Note 5 17 3 5" xfId="5027"/>
    <cellStyle name="Note 5 17 3 5 2" xfId="14399"/>
    <cellStyle name="Note 5 17 3 5 2 2" xfId="31834"/>
    <cellStyle name="Note 5 17 3 5 2 3" xfId="46286"/>
    <cellStyle name="Note 5 17 3 5 3" xfId="16860"/>
    <cellStyle name="Note 5 17 3 5 3 2" xfId="34295"/>
    <cellStyle name="Note 5 17 3 5 3 3" xfId="48747"/>
    <cellStyle name="Note 5 17 3 5 4" xfId="22463"/>
    <cellStyle name="Note 5 17 3 5 5" xfId="36915"/>
    <cellStyle name="Note 5 17 3 6" xfId="7489"/>
    <cellStyle name="Note 5 17 3 6 2" xfId="24924"/>
    <cellStyle name="Note 5 17 3 6 3" xfId="39376"/>
    <cellStyle name="Note 5 17 3 7" xfId="9930"/>
    <cellStyle name="Note 5 17 3 7 2" xfId="27365"/>
    <cellStyle name="Note 5 17 3 7 3" xfId="41817"/>
    <cellStyle name="Note 5 17 3 8" xfId="12350"/>
    <cellStyle name="Note 5 17 3 8 2" xfId="29785"/>
    <cellStyle name="Note 5 17 3 8 3" xfId="44237"/>
    <cellStyle name="Note 5 17 3 9" xfId="19357"/>
    <cellStyle name="Note 5 17 4" xfId="2520"/>
    <cellStyle name="Note 5 17 4 2" xfId="2521"/>
    <cellStyle name="Note 5 17 4 2 2" xfId="5032"/>
    <cellStyle name="Note 5 17 4 2 2 2" xfId="14403"/>
    <cellStyle name="Note 5 17 4 2 2 2 2" xfId="31838"/>
    <cellStyle name="Note 5 17 4 2 2 2 3" xfId="46290"/>
    <cellStyle name="Note 5 17 4 2 2 3" xfId="16864"/>
    <cellStyle name="Note 5 17 4 2 2 3 2" xfId="34299"/>
    <cellStyle name="Note 5 17 4 2 2 3 3" xfId="48751"/>
    <cellStyle name="Note 5 17 4 2 2 4" xfId="22468"/>
    <cellStyle name="Note 5 17 4 2 2 5" xfId="36920"/>
    <cellStyle name="Note 5 17 4 2 3" xfId="7494"/>
    <cellStyle name="Note 5 17 4 2 3 2" xfId="24929"/>
    <cellStyle name="Note 5 17 4 2 3 3" xfId="39381"/>
    <cellStyle name="Note 5 17 4 2 4" xfId="9935"/>
    <cellStyle name="Note 5 17 4 2 4 2" xfId="27370"/>
    <cellStyle name="Note 5 17 4 2 4 3" xfId="41822"/>
    <cellStyle name="Note 5 17 4 2 5" xfId="12355"/>
    <cellStyle name="Note 5 17 4 2 5 2" xfId="29790"/>
    <cellStyle name="Note 5 17 4 2 5 3" xfId="44242"/>
    <cellStyle name="Note 5 17 4 2 6" xfId="19362"/>
    <cellStyle name="Note 5 17 4 3" xfId="2522"/>
    <cellStyle name="Note 5 17 4 3 2" xfId="5033"/>
    <cellStyle name="Note 5 17 4 3 2 2" xfId="14404"/>
    <cellStyle name="Note 5 17 4 3 2 2 2" xfId="31839"/>
    <cellStyle name="Note 5 17 4 3 2 2 3" xfId="46291"/>
    <cellStyle name="Note 5 17 4 3 2 3" xfId="16865"/>
    <cellStyle name="Note 5 17 4 3 2 3 2" xfId="34300"/>
    <cellStyle name="Note 5 17 4 3 2 3 3" xfId="48752"/>
    <cellStyle name="Note 5 17 4 3 2 4" xfId="22469"/>
    <cellStyle name="Note 5 17 4 3 2 5" xfId="36921"/>
    <cellStyle name="Note 5 17 4 3 3" xfId="7495"/>
    <cellStyle name="Note 5 17 4 3 3 2" xfId="24930"/>
    <cellStyle name="Note 5 17 4 3 3 3" xfId="39382"/>
    <cellStyle name="Note 5 17 4 3 4" xfId="9936"/>
    <cellStyle name="Note 5 17 4 3 4 2" xfId="27371"/>
    <cellStyle name="Note 5 17 4 3 4 3" xfId="41823"/>
    <cellStyle name="Note 5 17 4 3 5" xfId="12356"/>
    <cellStyle name="Note 5 17 4 3 5 2" xfId="29791"/>
    <cellStyle name="Note 5 17 4 3 5 3" xfId="44243"/>
    <cellStyle name="Note 5 17 4 3 6" xfId="19363"/>
    <cellStyle name="Note 5 17 4 4" xfId="2523"/>
    <cellStyle name="Note 5 17 4 4 2" xfId="5034"/>
    <cellStyle name="Note 5 17 4 4 2 2" xfId="22470"/>
    <cellStyle name="Note 5 17 4 4 2 3" xfId="36922"/>
    <cellStyle name="Note 5 17 4 4 3" xfId="7496"/>
    <cellStyle name="Note 5 17 4 4 3 2" xfId="24931"/>
    <cellStyle name="Note 5 17 4 4 3 3" xfId="39383"/>
    <cellStyle name="Note 5 17 4 4 4" xfId="9937"/>
    <cellStyle name="Note 5 17 4 4 4 2" xfId="27372"/>
    <cellStyle name="Note 5 17 4 4 4 3" xfId="41824"/>
    <cellStyle name="Note 5 17 4 4 5" xfId="12357"/>
    <cellStyle name="Note 5 17 4 4 5 2" xfId="29792"/>
    <cellStyle name="Note 5 17 4 4 5 3" xfId="44244"/>
    <cellStyle name="Note 5 17 4 4 6" xfId="15410"/>
    <cellStyle name="Note 5 17 4 4 6 2" xfId="32845"/>
    <cellStyle name="Note 5 17 4 4 6 3" xfId="47297"/>
    <cellStyle name="Note 5 17 4 4 7" xfId="19364"/>
    <cellStyle name="Note 5 17 4 4 8" xfId="20572"/>
    <cellStyle name="Note 5 17 4 5" xfId="5031"/>
    <cellStyle name="Note 5 17 4 5 2" xfId="14402"/>
    <cellStyle name="Note 5 17 4 5 2 2" xfId="31837"/>
    <cellStyle name="Note 5 17 4 5 2 3" xfId="46289"/>
    <cellStyle name="Note 5 17 4 5 3" xfId="16863"/>
    <cellStyle name="Note 5 17 4 5 3 2" xfId="34298"/>
    <cellStyle name="Note 5 17 4 5 3 3" xfId="48750"/>
    <cellStyle name="Note 5 17 4 5 4" xfId="22467"/>
    <cellStyle name="Note 5 17 4 5 5" xfId="36919"/>
    <cellStyle name="Note 5 17 4 6" xfId="7493"/>
    <cellStyle name="Note 5 17 4 6 2" xfId="24928"/>
    <cellStyle name="Note 5 17 4 6 3" xfId="39380"/>
    <cellStyle name="Note 5 17 4 7" xfId="9934"/>
    <cellStyle name="Note 5 17 4 7 2" xfId="27369"/>
    <cellStyle name="Note 5 17 4 7 3" xfId="41821"/>
    <cellStyle name="Note 5 17 4 8" xfId="12354"/>
    <cellStyle name="Note 5 17 4 8 2" xfId="29789"/>
    <cellStyle name="Note 5 17 4 8 3" xfId="44241"/>
    <cellStyle name="Note 5 17 4 9" xfId="19361"/>
    <cellStyle name="Note 5 17 5" xfId="2524"/>
    <cellStyle name="Note 5 17 5 2" xfId="2525"/>
    <cellStyle name="Note 5 17 5 2 2" xfId="5036"/>
    <cellStyle name="Note 5 17 5 2 2 2" xfId="14406"/>
    <cellStyle name="Note 5 17 5 2 2 2 2" xfId="31841"/>
    <cellStyle name="Note 5 17 5 2 2 2 3" xfId="46293"/>
    <cellStyle name="Note 5 17 5 2 2 3" xfId="16867"/>
    <cellStyle name="Note 5 17 5 2 2 3 2" xfId="34302"/>
    <cellStyle name="Note 5 17 5 2 2 3 3" xfId="48754"/>
    <cellStyle name="Note 5 17 5 2 2 4" xfId="22472"/>
    <cellStyle name="Note 5 17 5 2 2 5" xfId="36924"/>
    <cellStyle name="Note 5 17 5 2 3" xfId="7498"/>
    <cellStyle name="Note 5 17 5 2 3 2" xfId="24933"/>
    <cellStyle name="Note 5 17 5 2 3 3" xfId="39385"/>
    <cellStyle name="Note 5 17 5 2 4" xfId="9939"/>
    <cellStyle name="Note 5 17 5 2 4 2" xfId="27374"/>
    <cellStyle name="Note 5 17 5 2 4 3" xfId="41826"/>
    <cellStyle name="Note 5 17 5 2 5" xfId="12359"/>
    <cellStyle name="Note 5 17 5 2 5 2" xfId="29794"/>
    <cellStyle name="Note 5 17 5 2 5 3" xfId="44246"/>
    <cellStyle name="Note 5 17 5 2 6" xfId="19366"/>
    <cellStyle name="Note 5 17 5 3" xfId="2526"/>
    <cellStyle name="Note 5 17 5 3 2" xfId="5037"/>
    <cellStyle name="Note 5 17 5 3 2 2" xfId="14407"/>
    <cellStyle name="Note 5 17 5 3 2 2 2" xfId="31842"/>
    <cellStyle name="Note 5 17 5 3 2 2 3" xfId="46294"/>
    <cellStyle name="Note 5 17 5 3 2 3" xfId="16868"/>
    <cellStyle name="Note 5 17 5 3 2 3 2" xfId="34303"/>
    <cellStyle name="Note 5 17 5 3 2 3 3" xfId="48755"/>
    <cellStyle name="Note 5 17 5 3 2 4" xfId="22473"/>
    <cellStyle name="Note 5 17 5 3 2 5" xfId="36925"/>
    <cellStyle name="Note 5 17 5 3 3" xfId="7499"/>
    <cellStyle name="Note 5 17 5 3 3 2" xfId="24934"/>
    <cellStyle name="Note 5 17 5 3 3 3" xfId="39386"/>
    <cellStyle name="Note 5 17 5 3 4" xfId="9940"/>
    <cellStyle name="Note 5 17 5 3 4 2" xfId="27375"/>
    <cellStyle name="Note 5 17 5 3 4 3" xfId="41827"/>
    <cellStyle name="Note 5 17 5 3 5" xfId="12360"/>
    <cellStyle name="Note 5 17 5 3 5 2" xfId="29795"/>
    <cellStyle name="Note 5 17 5 3 5 3" xfId="44247"/>
    <cellStyle name="Note 5 17 5 3 6" xfId="19367"/>
    <cellStyle name="Note 5 17 5 4" xfId="2527"/>
    <cellStyle name="Note 5 17 5 4 2" xfId="5038"/>
    <cellStyle name="Note 5 17 5 4 2 2" xfId="22474"/>
    <cellStyle name="Note 5 17 5 4 2 3" xfId="36926"/>
    <cellStyle name="Note 5 17 5 4 3" xfId="7500"/>
    <cellStyle name="Note 5 17 5 4 3 2" xfId="24935"/>
    <cellStyle name="Note 5 17 5 4 3 3" xfId="39387"/>
    <cellStyle name="Note 5 17 5 4 4" xfId="9941"/>
    <cellStyle name="Note 5 17 5 4 4 2" xfId="27376"/>
    <cellStyle name="Note 5 17 5 4 4 3" xfId="41828"/>
    <cellStyle name="Note 5 17 5 4 5" xfId="12361"/>
    <cellStyle name="Note 5 17 5 4 5 2" xfId="29796"/>
    <cellStyle name="Note 5 17 5 4 5 3" xfId="44248"/>
    <cellStyle name="Note 5 17 5 4 6" xfId="15411"/>
    <cellStyle name="Note 5 17 5 4 6 2" xfId="32846"/>
    <cellStyle name="Note 5 17 5 4 6 3" xfId="47298"/>
    <cellStyle name="Note 5 17 5 4 7" xfId="19368"/>
    <cellStyle name="Note 5 17 5 4 8" xfId="20573"/>
    <cellStyle name="Note 5 17 5 5" xfId="5035"/>
    <cellStyle name="Note 5 17 5 5 2" xfId="14405"/>
    <cellStyle name="Note 5 17 5 5 2 2" xfId="31840"/>
    <cellStyle name="Note 5 17 5 5 2 3" xfId="46292"/>
    <cellStyle name="Note 5 17 5 5 3" xfId="16866"/>
    <cellStyle name="Note 5 17 5 5 3 2" xfId="34301"/>
    <cellStyle name="Note 5 17 5 5 3 3" xfId="48753"/>
    <cellStyle name="Note 5 17 5 5 4" xfId="22471"/>
    <cellStyle name="Note 5 17 5 5 5" xfId="36923"/>
    <cellStyle name="Note 5 17 5 6" xfId="7497"/>
    <cellStyle name="Note 5 17 5 6 2" xfId="24932"/>
    <cellStyle name="Note 5 17 5 6 3" xfId="39384"/>
    <cellStyle name="Note 5 17 5 7" xfId="9938"/>
    <cellStyle name="Note 5 17 5 7 2" xfId="27373"/>
    <cellStyle name="Note 5 17 5 7 3" xfId="41825"/>
    <cellStyle name="Note 5 17 5 8" xfId="12358"/>
    <cellStyle name="Note 5 17 5 8 2" xfId="29793"/>
    <cellStyle name="Note 5 17 5 8 3" xfId="44245"/>
    <cellStyle name="Note 5 17 5 9" xfId="19365"/>
    <cellStyle name="Note 5 17 6" xfId="2528"/>
    <cellStyle name="Note 5 17 6 2" xfId="5039"/>
    <cellStyle name="Note 5 17 6 2 2" xfId="14408"/>
    <cellStyle name="Note 5 17 6 2 2 2" xfId="31843"/>
    <cellStyle name="Note 5 17 6 2 2 3" xfId="46295"/>
    <cellStyle name="Note 5 17 6 2 3" xfId="16869"/>
    <cellStyle name="Note 5 17 6 2 3 2" xfId="34304"/>
    <cellStyle name="Note 5 17 6 2 3 3" xfId="48756"/>
    <cellStyle name="Note 5 17 6 2 4" xfId="22475"/>
    <cellStyle name="Note 5 17 6 2 5" xfId="36927"/>
    <cellStyle name="Note 5 17 6 3" xfId="7501"/>
    <cellStyle name="Note 5 17 6 3 2" xfId="24936"/>
    <cellStyle name="Note 5 17 6 3 3" xfId="39388"/>
    <cellStyle name="Note 5 17 6 4" xfId="9942"/>
    <cellStyle name="Note 5 17 6 4 2" xfId="27377"/>
    <cellStyle name="Note 5 17 6 4 3" xfId="41829"/>
    <cellStyle name="Note 5 17 6 5" xfId="12362"/>
    <cellStyle name="Note 5 17 6 5 2" xfId="29797"/>
    <cellStyle name="Note 5 17 6 5 3" xfId="44249"/>
    <cellStyle name="Note 5 17 6 6" xfId="19369"/>
    <cellStyle name="Note 5 17 7" xfId="2529"/>
    <cellStyle name="Note 5 17 7 2" xfId="5040"/>
    <cellStyle name="Note 5 17 7 2 2" xfId="14409"/>
    <cellStyle name="Note 5 17 7 2 2 2" xfId="31844"/>
    <cellStyle name="Note 5 17 7 2 2 3" xfId="46296"/>
    <cellStyle name="Note 5 17 7 2 3" xfId="16870"/>
    <cellStyle name="Note 5 17 7 2 3 2" xfId="34305"/>
    <cellStyle name="Note 5 17 7 2 3 3" xfId="48757"/>
    <cellStyle name="Note 5 17 7 2 4" xfId="22476"/>
    <cellStyle name="Note 5 17 7 2 5" xfId="36928"/>
    <cellStyle name="Note 5 17 7 3" xfId="7502"/>
    <cellStyle name="Note 5 17 7 3 2" xfId="24937"/>
    <cellStyle name="Note 5 17 7 3 3" xfId="39389"/>
    <cellStyle name="Note 5 17 7 4" xfId="9943"/>
    <cellStyle name="Note 5 17 7 4 2" xfId="27378"/>
    <cellStyle name="Note 5 17 7 4 3" xfId="41830"/>
    <cellStyle name="Note 5 17 7 5" xfId="12363"/>
    <cellStyle name="Note 5 17 7 5 2" xfId="29798"/>
    <cellStyle name="Note 5 17 7 5 3" xfId="44250"/>
    <cellStyle name="Note 5 17 7 6" xfId="19370"/>
    <cellStyle name="Note 5 17 8" xfId="2530"/>
    <cellStyle name="Note 5 17 8 2" xfId="5041"/>
    <cellStyle name="Note 5 17 8 2 2" xfId="22477"/>
    <cellStyle name="Note 5 17 8 2 3" xfId="36929"/>
    <cellStyle name="Note 5 17 8 3" xfId="7503"/>
    <cellStyle name="Note 5 17 8 3 2" xfId="24938"/>
    <cellStyle name="Note 5 17 8 3 3" xfId="39390"/>
    <cellStyle name="Note 5 17 8 4" xfId="9944"/>
    <cellStyle name="Note 5 17 8 4 2" xfId="27379"/>
    <cellStyle name="Note 5 17 8 4 3" xfId="41831"/>
    <cellStyle name="Note 5 17 8 5" xfId="12364"/>
    <cellStyle name="Note 5 17 8 5 2" xfId="29799"/>
    <cellStyle name="Note 5 17 8 5 3" xfId="44251"/>
    <cellStyle name="Note 5 17 8 6" xfId="15412"/>
    <cellStyle name="Note 5 17 8 6 2" xfId="32847"/>
    <cellStyle name="Note 5 17 8 6 3" xfId="47299"/>
    <cellStyle name="Note 5 17 8 7" xfId="19371"/>
    <cellStyle name="Note 5 17 8 8" xfId="20574"/>
    <cellStyle name="Note 5 17 9" xfId="5022"/>
    <cellStyle name="Note 5 17 9 2" xfId="14395"/>
    <cellStyle name="Note 5 17 9 2 2" xfId="31830"/>
    <cellStyle name="Note 5 17 9 2 3" xfId="46282"/>
    <cellStyle name="Note 5 17 9 3" xfId="16856"/>
    <cellStyle name="Note 5 17 9 3 2" xfId="34291"/>
    <cellStyle name="Note 5 17 9 3 3" xfId="48743"/>
    <cellStyle name="Note 5 17 9 4" xfId="22458"/>
    <cellStyle name="Note 5 17 9 5" xfId="36910"/>
    <cellStyle name="Note 5 18" xfId="2531"/>
    <cellStyle name="Note 5 18 10" xfId="7504"/>
    <cellStyle name="Note 5 18 10 2" xfId="24939"/>
    <cellStyle name="Note 5 18 10 3" xfId="39391"/>
    <cellStyle name="Note 5 18 11" xfId="9945"/>
    <cellStyle name="Note 5 18 11 2" xfId="27380"/>
    <cellStyle name="Note 5 18 11 3" xfId="41832"/>
    <cellStyle name="Note 5 18 12" xfId="12365"/>
    <cellStyle name="Note 5 18 12 2" xfId="29800"/>
    <cellStyle name="Note 5 18 12 3" xfId="44252"/>
    <cellStyle name="Note 5 18 13" xfId="19372"/>
    <cellStyle name="Note 5 18 2" xfId="2532"/>
    <cellStyle name="Note 5 18 2 2" xfId="2533"/>
    <cellStyle name="Note 5 18 2 2 2" xfId="5044"/>
    <cellStyle name="Note 5 18 2 2 2 2" xfId="14412"/>
    <cellStyle name="Note 5 18 2 2 2 2 2" xfId="31847"/>
    <cellStyle name="Note 5 18 2 2 2 2 3" xfId="46299"/>
    <cellStyle name="Note 5 18 2 2 2 3" xfId="16873"/>
    <cellStyle name="Note 5 18 2 2 2 3 2" xfId="34308"/>
    <cellStyle name="Note 5 18 2 2 2 3 3" xfId="48760"/>
    <cellStyle name="Note 5 18 2 2 2 4" xfId="22480"/>
    <cellStyle name="Note 5 18 2 2 2 5" xfId="36932"/>
    <cellStyle name="Note 5 18 2 2 3" xfId="7506"/>
    <cellStyle name="Note 5 18 2 2 3 2" xfId="24941"/>
    <cellStyle name="Note 5 18 2 2 3 3" xfId="39393"/>
    <cellStyle name="Note 5 18 2 2 4" xfId="9947"/>
    <cellStyle name="Note 5 18 2 2 4 2" xfId="27382"/>
    <cellStyle name="Note 5 18 2 2 4 3" xfId="41834"/>
    <cellStyle name="Note 5 18 2 2 5" xfId="12367"/>
    <cellStyle name="Note 5 18 2 2 5 2" xfId="29802"/>
    <cellStyle name="Note 5 18 2 2 5 3" xfId="44254"/>
    <cellStyle name="Note 5 18 2 2 6" xfId="19374"/>
    <cellStyle name="Note 5 18 2 3" xfId="2534"/>
    <cellStyle name="Note 5 18 2 3 2" xfId="5045"/>
    <cellStyle name="Note 5 18 2 3 2 2" xfId="14413"/>
    <cellStyle name="Note 5 18 2 3 2 2 2" xfId="31848"/>
    <cellStyle name="Note 5 18 2 3 2 2 3" xfId="46300"/>
    <cellStyle name="Note 5 18 2 3 2 3" xfId="16874"/>
    <cellStyle name="Note 5 18 2 3 2 3 2" xfId="34309"/>
    <cellStyle name="Note 5 18 2 3 2 3 3" xfId="48761"/>
    <cellStyle name="Note 5 18 2 3 2 4" xfId="22481"/>
    <cellStyle name="Note 5 18 2 3 2 5" xfId="36933"/>
    <cellStyle name="Note 5 18 2 3 3" xfId="7507"/>
    <cellStyle name="Note 5 18 2 3 3 2" xfId="24942"/>
    <cellStyle name="Note 5 18 2 3 3 3" xfId="39394"/>
    <cellStyle name="Note 5 18 2 3 4" xfId="9948"/>
    <cellStyle name="Note 5 18 2 3 4 2" xfId="27383"/>
    <cellStyle name="Note 5 18 2 3 4 3" xfId="41835"/>
    <cellStyle name="Note 5 18 2 3 5" xfId="12368"/>
    <cellStyle name="Note 5 18 2 3 5 2" xfId="29803"/>
    <cellStyle name="Note 5 18 2 3 5 3" xfId="44255"/>
    <cellStyle name="Note 5 18 2 3 6" xfId="19375"/>
    <cellStyle name="Note 5 18 2 4" xfId="2535"/>
    <cellStyle name="Note 5 18 2 4 2" xfId="5046"/>
    <cellStyle name="Note 5 18 2 4 2 2" xfId="22482"/>
    <cellStyle name="Note 5 18 2 4 2 3" xfId="36934"/>
    <cellStyle name="Note 5 18 2 4 3" xfId="7508"/>
    <cellStyle name="Note 5 18 2 4 3 2" xfId="24943"/>
    <cellStyle name="Note 5 18 2 4 3 3" xfId="39395"/>
    <cellStyle name="Note 5 18 2 4 4" xfId="9949"/>
    <cellStyle name="Note 5 18 2 4 4 2" xfId="27384"/>
    <cellStyle name="Note 5 18 2 4 4 3" xfId="41836"/>
    <cellStyle name="Note 5 18 2 4 5" xfId="12369"/>
    <cellStyle name="Note 5 18 2 4 5 2" xfId="29804"/>
    <cellStyle name="Note 5 18 2 4 5 3" xfId="44256"/>
    <cellStyle name="Note 5 18 2 4 6" xfId="15413"/>
    <cellStyle name="Note 5 18 2 4 6 2" xfId="32848"/>
    <cellStyle name="Note 5 18 2 4 6 3" xfId="47300"/>
    <cellStyle name="Note 5 18 2 4 7" xfId="19376"/>
    <cellStyle name="Note 5 18 2 4 8" xfId="20575"/>
    <cellStyle name="Note 5 18 2 5" xfId="5043"/>
    <cellStyle name="Note 5 18 2 5 2" xfId="14411"/>
    <cellStyle name="Note 5 18 2 5 2 2" xfId="31846"/>
    <cellStyle name="Note 5 18 2 5 2 3" xfId="46298"/>
    <cellStyle name="Note 5 18 2 5 3" xfId="16872"/>
    <cellStyle name="Note 5 18 2 5 3 2" xfId="34307"/>
    <cellStyle name="Note 5 18 2 5 3 3" xfId="48759"/>
    <cellStyle name="Note 5 18 2 5 4" xfId="22479"/>
    <cellStyle name="Note 5 18 2 5 5" xfId="36931"/>
    <cellStyle name="Note 5 18 2 6" xfId="7505"/>
    <cellStyle name="Note 5 18 2 6 2" xfId="24940"/>
    <cellStyle name="Note 5 18 2 6 3" xfId="39392"/>
    <cellStyle name="Note 5 18 2 7" xfId="9946"/>
    <cellStyle name="Note 5 18 2 7 2" xfId="27381"/>
    <cellStyle name="Note 5 18 2 7 3" xfId="41833"/>
    <cellStyle name="Note 5 18 2 8" xfId="12366"/>
    <cellStyle name="Note 5 18 2 8 2" xfId="29801"/>
    <cellStyle name="Note 5 18 2 8 3" xfId="44253"/>
    <cellStyle name="Note 5 18 2 9" xfId="19373"/>
    <cellStyle name="Note 5 18 3" xfId="2536"/>
    <cellStyle name="Note 5 18 3 2" xfId="2537"/>
    <cellStyle name="Note 5 18 3 2 2" xfId="5048"/>
    <cellStyle name="Note 5 18 3 2 2 2" xfId="14415"/>
    <cellStyle name="Note 5 18 3 2 2 2 2" xfId="31850"/>
    <cellStyle name="Note 5 18 3 2 2 2 3" xfId="46302"/>
    <cellStyle name="Note 5 18 3 2 2 3" xfId="16876"/>
    <cellStyle name="Note 5 18 3 2 2 3 2" xfId="34311"/>
    <cellStyle name="Note 5 18 3 2 2 3 3" xfId="48763"/>
    <cellStyle name="Note 5 18 3 2 2 4" xfId="22484"/>
    <cellStyle name="Note 5 18 3 2 2 5" xfId="36936"/>
    <cellStyle name="Note 5 18 3 2 3" xfId="7510"/>
    <cellStyle name="Note 5 18 3 2 3 2" xfId="24945"/>
    <cellStyle name="Note 5 18 3 2 3 3" xfId="39397"/>
    <cellStyle name="Note 5 18 3 2 4" xfId="9951"/>
    <cellStyle name="Note 5 18 3 2 4 2" xfId="27386"/>
    <cellStyle name="Note 5 18 3 2 4 3" xfId="41838"/>
    <cellStyle name="Note 5 18 3 2 5" xfId="12371"/>
    <cellStyle name="Note 5 18 3 2 5 2" xfId="29806"/>
    <cellStyle name="Note 5 18 3 2 5 3" xfId="44258"/>
    <cellStyle name="Note 5 18 3 2 6" xfId="19378"/>
    <cellStyle name="Note 5 18 3 3" xfId="2538"/>
    <cellStyle name="Note 5 18 3 3 2" xfId="5049"/>
    <cellStyle name="Note 5 18 3 3 2 2" xfId="14416"/>
    <cellStyle name="Note 5 18 3 3 2 2 2" xfId="31851"/>
    <cellStyle name="Note 5 18 3 3 2 2 3" xfId="46303"/>
    <cellStyle name="Note 5 18 3 3 2 3" xfId="16877"/>
    <cellStyle name="Note 5 18 3 3 2 3 2" xfId="34312"/>
    <cellStyle name="Note 5 18 3 3 2 3 3" xfId="48764"/>
    <cellStyle name="Note 5 18 3 3 2 4" xfId="22485"/>
    <cellStyle name="Note 5 18 3 3 2 5" xfId="36937"/>
    <cellStyle name="Note 5 18 3 3 3" xfId="7511"/>
    <cellStyle name="Note 5 18 3 3 3 2" xfId="24946"/>
    <cellStyle name="Note 5 18 3 3 3 3" xfId="39398"/>
    <cellStyle name="Note 5 18 3 3 4" xfId="9952"/>
    <cellStyle name="Note 5 18 3 3 4 2" xfId="27387"/>
    <cellStyle name="Note 5 18 3 3 4 3" xfId="41839"/>
    <cellStyle name="Note 5 18 3 3 5" xfId="12372"/>
    <cellStyle name="Note 5 18 3 3 5 2" xfId="29807"/>
    <cellStyle name="Note 5 18 3 3 5 3" xfId="44259"/>
    <cellStyle name="Note 5 18 3 3 6" xfId="19379"/>
    <cellStyle name="Note 5 18 3 4" xfId="2539"/>
    <cellStyle name="Note 5 18 3 4 2" xfId="5050"/>
    <cellStyle name="Note 5 18 3 4 2 2" xfId="22486"/>
    <cellStyle name="Note 5 18 3 4 2 3" xfId="36938"/>
    <cellStyle name="Note 5 18 3 4 3" xfId="7512"/>
    <cellStyle name="Note 5 18 3 4 3 2" xfId="24947"/>
    <cellStyle name="Note 5 18 3 4 3 3" xfId="39399"/>
    <cellStyle name="Note 5 18 3 4 4" xfId="9953"/>
    <cellStyle name="Note 5 18 3 4 4 2" xfId="27388"/>
    <cellStyle name="Note 5 18 3 4 4 3" xfId="41840"/>
    <cellStyle name="Note 5 18 3 4 5" xfId="12373"/>
    <cellStyle name="Note 5 18 3 4 5 2" xfId="29808"/>
    <cellStyle name="Note 5 18 3 4 5 3" xfId="44260"/>
    <cellStyle name="Note 5 18 3 4 6" xfId="15414"/>
    <cellStyle name="Note 5 18 3 4 6 2" xfId="32849"/>
    <cellStyle name="Note 5 18 3 4 6 3" xfId="47301"/>
    <cellStyle name="Note 5 18 3 4 7" xfId="19380"/>
    <cellStyle name="Note 5 18 3 4 8" xfId="20576"/>
    <cellStyle name="Note 5 18 3 5" xfId="5047"/>
    <cellStyle name="Note 5 18 3 5 2" xfId="14414"/>
    <cellStyle name="Note 5 18 3 5 2 2" xfId="31849"/>
    <cellStyle name="Note 5 18 3 5 2 3" xfId="46301"/>
    <cellStyle name="Note 5 18 3 5 3" xfId="16875"/>
    <cellStyle name="Note 5 18 3 5 3 2" xfId="34310"/>
    <cellStyle name="Note 5 18 3 5 3 3" xfId="48762"/>
    <cellStyle name="Note 5 18 3 5 4" xfId="22483"/>
    <cellStyle name="Note 5 18 3 5 5" xfId="36935"/>
    <cellStyle name="Note 5 18 3 6" xfId="7509"/>
    <cellStyle name="Note 5 18 3 6 2" xfId="24944"/>
    <cellStyle name="Note 5 18 3 6 3" xfId="39396"/>
    <cellStyle name="Note 5 18 3 7" xfId="9950"/>
    <cellStyle name="Note 5 18 3 7 2" xfId="27385"/>
    <cellStyle name="Note 5 18 3 7 3" xfId="41837"/>
    <cellStyle name="Note 5 18 3 8" xfId="12370"/>
    <cellStyle name="Note 5 18 3 8 2" xfId="29805"/>
    <cellStyle name="Note 5 18 3 8 3" xfId="44257"/>
    <cellStyle name="Note 5 18 3 9" xfId="19377"/>
    <cellStyle name="Note 5 18 4" xfId="2540"/>
    <cellStyle name="Note 5 18 4 2" xfId="2541"/>
    <cellStyle name="Note 5 18 4 2 2" xfId="5052"/>
    <cellStyle name="Note 5 18 4 2 2 2" xfId="14418"/>
    <cellStyle name="Note 5 18 4 2 2 2 2" xfId="31853"/>
    <cellStyle name="Note 5 18 4 2 2 2 3" xfId="46305"/>
    <cellStyle name="Note 5 18 4 2 2 3" xfId="16879"/>
    <cellStyle name="Note 5 18 4 2 2 3 2" xfId="34314"/>
    <cellStyle name="Note 5 18 4 2 2 3 3" xfId="48766"/>
    <cellStyle name="Note 5 18 4 2 2 4" xfId="22488"/>
    <cellStyle name="Note 5 18 4 2 2 5" xfId="36940"/>
    <cellStyle name="Note 5 18 4 2 3" xfId="7514"/>
    <cellStyle name="Note 5 18 4 2 3 2" xfId="24949"/>
    <cellStyle name="Note 5 18 4 2 3 3" xfId="39401"/>
    <cellStyle name="Note 5 18 4 2 4" xfId="9955"/>
    <cellStyle name="Note 5 18 4 2 4 2" xfId="27390"/>
    <cellStyle name="Note 5 18 4 2 4 3" xfId="41842"/>
    <cellStyle name="Note 5 18 4 2 5" xfId="12375"/>
    <cellStyle name="Note 5 18 4 2 5 2" xfId="29810"/>
    <cellStyle name="Note 5 18 4 2 5 3" xfId="44262"/>
    <cellStyle name="Note 5 18 4 2 6" xfId="19382"/>
    <cellStyle name="Note 5 18 4 3" xfId="2542"/>
    <cellStyle name="Note 5 18 4 3 2" xfId="5053"/>
    <cellStyle name="Note 5 18 4 3 2 2" xfId="14419"/>
    <cellStyle name="Note 5 18 4 3 2 2 2" xfId="31854"/>
    <cellStyle name="Note 5 18 4 3 2 2 3" xfId="46306"/>
    <cellStyle name="Note 5 18 4 3 2 3" xfId="16880"/>
    <cellStyle name="Note 5 18 4 3 2 3 2" xfId="34315"/>
    <cellStyle name="Note 5 18 4 3 2 3 3" xfId="48767"/>
    <cellStyle name="Note 5 18 4 3 2 4" xfId="22489"/>
    <cellStyle name="Note 5 18 4 3 2 5" xfId="36941"/>
    <cellStyle name="Note 5 18 4 3 3" xfId="7515"/>
    <cellStyle name="Note 5 18 4 3 3 2" xfId="24950"/>
    <cellStyle name="Note 5 18 4 3 3 3" xfId="39402"/>
    <cellStyle name="Note 5 18 4 3 4" xfId="9956"/>
    <cellStyle name="Note 5 18 4 3 4 2" xfId="27391"/>
    <cellStyle name="Note 5 18 4 3 4 3" xfId="41843"/>
    <cellStyle name="Note 5 18 4 3 5" xfId="12376"/>
    <cellStyle name="Note 5 18 4 3 5 2" xfId="29811"/>
    <cellStyle name="Note 5 18 4 3 5 3" xfId="44263"/>
    <cellStyle name="Note 5 18 4 3 6" xfId="19383"/>
    <cellStyle name="Note 5 18 4 4" xfId="2543"/>
    <cellStyle name="Note 5 18 4 4 2" xfId="5054"/>
    <cellStyle name="Note 5 18 4 4 2 2" xfId="22490"/>
    <cellStyle name="Note 5 18 4 4 2 3" xfId="36942"/>
    <cellStyle name="Note 5 18 4 4 3" xfId="7516"/>
    <cellStyle name="Note 5 18 4 4 3 2" xfId="24951"/>
    <cellStyle name="Note 5 18 4 4 3 3" xfId="39403"/>
    <cellStyle name="Note 5 18 4 4 4" xfId="9957"/>
    <cellStyle name="Note 5 18 4 4 4 2" xfId="27392"/>
    <cellStyle name="Note 5 18 4 4 4 3" xfId="41844"/>
    <cellStyle name="Note 5 18 4 4 5" xfId="12377"/>
    <cellStyle name="Note 5 18 4 4 5 2" xfId="29812"/>
    <cellStyle name="Note 5 18 4 4 5 3" xfId="44264"/>
    <cellStyle name="Note 5 18 4 4 6" xfId="15415"/>
    <cellStyle name="Note 5 18 4 4 6 2" xfId="32850"/>
    <cellStyle name="Note 5 18 4 4 6 3" xfId="47302"/>
    <cellStyle name="Note 5 18 4 4 7" xfId="19384"/>
    <cellStyle name="Note 5 18 4 4 8" xfId="20577"/>
    <cellStyle name="Note 5 18 4 5" xfId="5051"/>
    <cellStyle name="Note 5 18 4 5 2" xfId="14417"/>
    <cellStyle name="Note 5 18 4 5 2 2" xfId="31852"/>
    <cellStyle name="Note 5 18 4 5 2 3" xfId="46304"/>
    <cellStyle name="Note 5 18 4 5 3" xfId="16878"/>
    <cellStyle name="Note 5 18 4 5 3 2" xfId="34313"/>
    <cellStyle name="Note 5 18 4 5 3 3" xfId="48765"/>
    <cellStyle name="Note 5 18 4 5 4" xfId="22487"/>
    <cellStyle name="Note 5 18 4 5 5" xfId="36939"/>
    <cellStyle name="Note 5 18 4 6" xfId="7513"/>
    <cellStyle name="Note 5 18 4 6 2" xfId="24948"/>
    <cellStyle name="Note 5 18 4 6 3" xfId="39400"/>
    <cellStyle name="Note 5 18 4 7" xfId="9954"/>
    <cellStyle name="Note 5 18 4 7 2" xfId="27389"/>
    <cellStyle name="Note 5 18 4 7 3" xfId="41841"/>
    <cellStyle name="Note 5 18 4 8" xfId="12374"/>
    <cellStyle name="Note 5 18 4 8 2" xfId="29809"/>
    <cellStyle name="Note 5 18 4 8 3" xfId="44261"/>
    <cellStyle name="Note 5 18 4 9" xfId="19381"/>
    <cellStyle name="Note 5 18 5" xfId="2544"/>
    <cellStyle name="Note 5 18 5 2" xfId="2545"/>
    <cellStyle name="Note 5 18 5 2 2" xfId="5056"/>
    <cellStyle name="Note 5 18 5 2 2 2" xfId="14421"/>
    <cellStyle name="Note 5 18 5 2 2 2 2" xfId="31856"/>
    <cellStyle name="Note 5 18 5 2 2 2 3" xfId="46308"/>
    <cellStyle name="Note 5 18 5 2 2 3" xfId="16882"/>
    <cellStyle name="Note 5 18 5 2 2 3 2" xfId="34317"/>
    <cellStyle name="Note 5 18 5 2 2 3 3" xfId="48769"/>
    <cellStyle name="Note 5 18 5 2 2 4" xfId="22492"/>
    <cellStyle name="Note 5 18 5 2 2 5" xfId="36944"/>
    <cellStyle name="Note 5 18 5 2 3" xfId="7518"/>
    <cellStyle name="Note 5 18 5 2 3 2" xfId="24953"/>
    <cellStyle name="Note 5 18 5 2 3 3" xfId="39405"/>
    <cellStyle name="Note 5 18 5 2 4" xfId="9959"/>
    <cellStyle name="Note 5 18 5 2 4 2" xfId="27394"/>
    <cellStyle name="Note 5 18 5 2 4 3" xfId="41846"/>
    <cellStyle name="Note 5 18 5 2 5" xfId="12379"/>
    <cellStyle name="Note 5 18 5 2 5 2" xfId="29814"/>
    <cellStyle name="Note 5 18 5 2 5 3" xfId="44266"/>
    <cellStyle name="Note 5 18 5 2 6" xfId="19386"/>
    <cellStyle name="Note 5 18 5 3" xfId="2546"/>
    <cellStyle name="Note 5 18 5 3 2" xfId="5057"/>
    <cellStyle name="Note 5 18 5 3 2 2" xfId="14422"/>
    <cellStyle name="Note 5 18 5 3 2 2 2" xfId="31857"/>
    <cellStyle name="Note 5 18 5 3 2 2 3" xfId="46309"/>
    <cellStyle name="Note 5 18 5 3 2 3" xfId="16883"/>
    <cellStyle name="Note 5 18 5 3 2 3 2" xfId="34318"/>
    <cellStyle name="Note 5 18 5 3 2 3 3" xfId="48770"/>
    <cellStyle name="Note 5 18 5 3 2 4" xfId="22493"/>
    <cellStyle name="Note 5 18 5 3 2 5" xfId="36945"/>
    <cellStyle name="Note 5 18 5 3 3" xfId="7519"/>
    <cellStyle name="Note 5 18 5 3 3 2" xfId="24954"/>
    <cellStyle name="Note 5 18 5 3 3 3" xfId="39406"/>
    <cellStyle name="Note 5 18 5 3 4" xfId="9960"/>
    <cellStyle name="Note 5 18 5 3 4 2" xfId="27395"/>
    <cellStyle name="Note 5 18 5 3 4 3" xfId="41847"/>
    <cellStyle name="Note 5 18 5 3 5" xfId="12380"/>
    <cellStyle name="Note 5 18 5 3 5 2" xfId="29815"/>
    <cellStyle name="Note 5 18 5 3 5 3" xfId="44267"/>
    <cellStyle name="Note 5 18 5 3 6" xfId="19387"/>
    <cellStyle name="Note 5 18 5 4" xfId="2547"/>
    <cellStyle name="Note 5 18 5 4 2" xfId="5058"/>
    <cellStyle name="Note 5 18 5 4 2 2" xfId="22494"/>
    <cellStyle name="Note 5 18 5 4 2 3" xfId="36946"/>
    <cellStyle name="Note 5 18 5 4 3" xfId="7520"/>
    <cellStyle name="Note 5 18 5 4 3 2" xfId="24955"/>
    <cellStyle name="Note 5 18 5 4 3 3" xfId="39407"/>
    <cellStyle name="Note 5 18 5 4 4" xfId="9961"/>
    <cellStyle name="Note 5 18 5 4 4 2" xfId="27396"/>
    <cellStyle name="Note 5 18 5 4 4 3" xfId="41848"/>
    <cellStyle name="Note 5 18 5 4 5" xfId="12381"/>
    <cellStyle name="Note 5 18 5 4 5 2" xfId="29816"/>
    <cellStyle name="Note 5 18 5 4 5 3" xfId="44268"/>
    <cellStyle name="Note 5 18 5 4 6" xfId="15416"/>
    <cellStyle name="Note 5 18 5 4 6 2" xfId="32851"/>
    <cellStyle name="Note 5 18 5 4 6 3" xfId="47303"/>
    <cellStyle name="Note 5 18 5 4 7" xfId="19388"/>
    <cellStyle name="Note 5 18 5 4 8" xfId="20578"/>
    <cellStyle name="Note 5 18 5 5" xfId="5055"/>
    <cellStyle name="Note 5 18 5 5 2" xfId="14420"/>
    <cellStyle name="Note 5 18 5 5 2 2" xfId="31855"/>
    <cellStyle name="Note 5 18 5 5 2 3" xfId="46307"/>
    <cellStyle name="Note 5 18 5 5 3" xfId="16881"/>
    <cellStyle name="Note 5 18 5 5 3 2" xfId="34316"/>
    <cellStyle name="Note 5 18 5 5 3 3" xfId="48768"/>
    <cellStyle name="Note 5 18 5 5 4" xfId="22491"/>
    <cellStyle name="Note 5 18 5 5 5" xfId="36943"/>
    <cellStyle name="Note 5 18 5 6" xfId="7517"/>
    <cellStyle name="Note 5 18 5 6 2" xfId="24952"/>
    <cellStyle name="Note 5 18 5 6 3" xfId="39404"/>
    <cellStyle name="Note 5 18 5 7" xfId="9958"/>
    <cellStyle name="Note 5 18 5 7 2" xfId="27393"/>
    <cellStyle name="Note 5 18 5 7 3" xfId="41845"/>
    <cellStyle name="Note 5 18 5 8" xfId="12378"/>
    <cellStyle name="Note 5 18 5 8 2" xfId="29813"/>
    <cellStyle name="Note 5 18 5 8 3" xfId="44265"/>
    <cellStyle name="Note 5 18 5 9" xfId="19385"/>
    <cellStyle name="Note 5 18 6" xfId="2548"/>
    <cellStyle name="Note 5 18 6 2" xfId="5059"/>
    <cellStyle name="Note 5 18 6 2 2" xfId="14423"/>
    <cellStyle name="Note 5 18 6 2 2 2" xfId="31858"/>
    <cellStyle name="Note 5 18 6 2 2 3" xfId="46310"/>
    <cellStyle name="Note 5 18 6 2 3" xfId="16884"/>
    <cellStyle name="Note 5 18 6 2 3 2" xfId="34319"/>
    <cellStyle name="Note 5 18 6 2 3 3" xfId="48771"/>
    <cellStyle name="Note 5 18 6 2 4" xfId="22495"/>
    <cellStyle name="Note 5 18 6 2 5" xfId="36947"/>
    <cellStyle name="Note 5 18 6 3" xfId="7521"/>
    <cellStyle name="Note 5 18 6 3 2" xfId="24956"/>
    <cellStyle name="Note 5 18 6 3 3" xfId="39408"/>
    <cellStyle name="Note 5 18 6 4" xfId="9962"/>
    <cellStyle name="Note 5 18 6 4 2" xfId="27397"/>
    <cellStyle name="Note 5 18 6 4 3" xfId="41849"/>
    <cellStyle name="Note 5 18 6 5" xfId="12382"/>
    <cellStyle name="Note 5 18 6 5 2" xfId="29817"/>
    <cellStyle name="Note 5 18 6 5 3" xfId="44269"/>
    <cellStyle name="Note 5 18 6 6" xfId="19389"/>
    <cellStyle name="Note 5 18 7" xfId="2549"/>
    <cellStyle name="Note 5 18 7 2" xfId="5060"/>
    <cellStyle name="Note 5 18 7 2 2" xfId="14424"/>
    <cellStyle name="Note 5 18 7 2 2 2" xfId="31859"/>
    <cellStyle name="Note 5 18 7 2 2 3" xfId="46311"/>
    <cellStyle name="Note 5 18 7 2 3" xfId="16885"/>
    <cellStyle name="Note 5 18 7 2 3 2" xfId="34320"/>
    <cellStyle name="Note 5 18 7 2 3 3" xfId="48772"/>
    <cellStyle name="Note 5 18 7 2 4" xfId="22496"/>
    <cellStyle name="Note 5 18 7 2 5" xfId="36948"/>
    <cellStyle name="Note 5 18 7 3" xfId="7522"/>
    <cellStyle name="Note 5 18 7 3 2" xfId="24957"/>
    <cellStyle name="Note 5 18 7 3 3" xfId="39409"/>
    <cellStyle name="Note 5 18 7 4" xfId="9963"/>
    <cellStyle name="Note 5 18 7 4 2" xfId="27398"/>
    <cellStyle name="Note 5 18 7 4 3" xfId="41850"/>
    <cellStyle name="Note 5 18 7 5" xfId="12383"/>
    <cellStyle name="Note 5 18 7 5 2" xfId="29818"/>
    <cellStyle name="Note 5 18 7 5 3" xfId="44270"/>
    <cellStyle name="Note 5 18 7 6" xfId="19390"/>
    <cellStyle name="Note 5 18 8" xfId="2550"/>
    <cellStyle name="Note 5 18 8 2" xfId="5061"/>
    <cellStyle name="Note 5 18 8 2 2" xfId="22497"/>
    <cellStyle name="Note 5 18 8 2 3" xfId="36949"/>
    <cellStyle name="Note 5 18 8 3" xfId="7523"/>
    <cellStyle name="Note 5 18 8 3 2" xfId="24958"/>
    <cellStyle name="Note 5 18 8 3 3" xfId="39410"/>
    <cellStyle name="Note 5 18 8 4" xfId="9964"/>
    <cellStyle name="Note 5 18 8 4 2" xfId="27399"/>
    <cellStyle name="Note 5 18 8 4 3" xfId="41851"/>
    <cellStyle name="Note 5 18 8 5" xfId="12384"/>
    <cellStyle name="Note 5 18 8 5 2" xfId="29819"/>
    <cellStyle name="Note 5 18 8 5 3" xfId="44271"/>
    <cellStyle name="Note 5 18 8 6" xfId="15417"/>
    <cellStyle name="Note 5 18 8 6 2" xfId="32852"/>
    <cellStyle name="Note 5 18 8 6 3" xfId="47304"/>
    <cellStyle name="Note 5 18 8 7" xfId="19391"/>
    <cellStyle name="Note 5 18 8 8" xfId="20579"/>
    <cellStyle name="Note 5 18 9" xfId="5042"/>
    <cellStyle name="Note 5 18 9 2" xfId="14410"/>
    <cellStyle name="Note 5 18 9 2 2" xfId="31845"/>
    <cellStyle name="Note 5 18 9 2 3" xfId="46297"/>
    <cellStyle name="Note 5 18 9 3" xfId="16871"/>
    <cellStyle name="Note 5 18 9 3 2" xfId="34306"/>
    <cellStyle name="Note 5 18 9 3 3" xfId="48758"/>
    <cellStyle name="Note 5 18 9 4" xfId="22478"/>
    <cellStyle name="Note 5 18 9 5" xfId="36930"/>
    <cellStyle name="Note 5 19" xfId="2551"/>
    <cellStyle name="Note 5 19 10" xfId="7524"/>
    <cellStyle name="Note 5 19 10 2" xfId="24959"/>
    <cellStyle name="Note 5 19 10 3" xfId="39411"/>
    <cellStyle name="Note 5 19 11" xfId="9965"/>
    <cellStyle name="Note 5 19 11 2" xfId="27400"/>
    <cellStyle name="Note 5 19 11 3" xfId="41852"/>
    <cellStyle name="Note 5 19 12" xfId="12385"/>
    <cellStyle name="Note 5 19 12 2" xfId="29820"/>
    <cellStyle name="Note 5 19 12 3" xfId="44272"/>
    <cellStyle name="Note 5 19 13" xfId="19392"/>
    <cellStyle name="Note 5 19 2" xfId="2552"/>
    <cellStyle name="Note 5 19 2 2" xfId="2553"/>
    <cellStyle name="Note 5 19 2 2 2" xfId="5064"/>
    <cellStyle name="Note 5 19 2 2 2 2" xfId="14427"/>
    <cellStyle name="Note 5 19 2 2 2 2 2" xfId="31862"/>
    <cellStyle name="Note 5 19 2 2 2 2 3" xfId="46314"/>
    <cellStyle name="Note 5 19 2 2 2 3" xfId="16888"/>
    <cellStyle name="Note 5 19 2 2 2 3 2" xfId="34323"/>
    <cellStyle name="Note 5 19 2 2 2 3 3" xfId="48775"/>
    <cellStyle name="Note 5 19 2 2 2 4" xfId="22500"/>
    <cellStyle name="Note 5 19 2 2 2 5" xfId="36952"/>
    <cellStyle name="Note 5 19 2 2 3" xfId="7526"/>
    <cellStyle name="Note 5 19 2 2 3 2" xfId="24961"/>
    <cellStyle name="Note 5 19 2 2 3 3" xfId="39413"/>
    <cellStyle name="Note 5 19 2 2 4" xfId="9967"/>
    <cellStyle name="Note 5 19 2 2 4 2" xfId="27402"/>
    <cellStyle name="Note 5 19 2 2 4 3" xfId="41854"/>
    <cellStyle name="Note 5 19 2 2 5" xfId="12387"/>
    <cellStyle name="Note 5 19 2 2 5 2" xfId="29822"/>
    <cellStyle name="Note 5 19 2 2 5 3" xfId="44274"/>
    <cellStyle name="Note 5 19 2 2 6" xfId="19394"/>
    <cellStyle name="Note 5 19 2 3" xfId="2554"/>
    <cellStyle name="Note 5 19 2 3 2" xfId="5065"/>
    <cellStyle name="Note 5 19 2 3 2 2" xfId="14428"/>
    <cellStyle name="Note 5 19 2 3 2 2 2" xfId="31863"/>
    <cellStyle name="Note 5 19 2 3 2 2 3" xfId="46315"/>
    <cellStyle name="Note 5 19 2 3 2 3" xfId="16889"/>
    <cellStyle name="Note 5 19 2 3 2 3 2" xfId="34324"/>
    <cellStyle name="Note 5 19 2 3 2 3 3" xfId="48776"/>
    <cellStyle name="Note 5 19 2 3 2 4" xfId="22501"/>
    <cellStyle name="Note 5 19 2 3 2 5" xfId="36953"/>
    <cellStyle name="Note 5 19 2 3 3" xfId="7527"/>
    <cellStyle name="Note 5 19 2 3 3 2" xfId="24962"/>
    <cellStyle name="Note 5 19 2 3 3 3" xfId="39414"/>
    <cellStyle name="Note 5 19 2 3 4" xfId="9968"/>
    <cellStyle name="Note 5 19 2 3 4 2" xfId="27403"/>
    <cellStyle name="Note 5 19 2 3 4 3" xfId="41855"/>
    <cellStyle name="Note 5 19 2 3 5" xfId="12388"/>
    <cellStyle name="Note 5 19 2 3 5 2" xfId="29823"/>
    <cellStyle name="Note 5 19 2 3 5 3" xfId="44275"/>
    <cellStyle name="Note 5 19 2 3 6" xfId="19395"/>
    <cellStyle name="Note 5 19 2 4" xfId="2555"/>
    <cellStyle name="Note 5 19 2 4 2" xfId="5066"/>
    <cellStyle name="Note 5 19 2 4 2 2" xfId="22502"/>
    <cellStyle name="Note 5 19 2 4 2 3" xfId="36954"/>
    <cellStyle name="Note 5 19 2 4 3" xfId="7528"/>
    <cellStyle name="Note 5 19 2 4 3 2" xfId="24963"/>
    <cellStyle name="Note 5 19 2 4 3 3" xfId="39415"/>
    <cellStyle name="Note 5 19 2 4 4" xfId="9969"/>
    <cellStyle name="Note 5 19 2 4 4 2" xfId="27404"/>
    <cellStyle name="Note 5 19 2 4 4 3" xfId="41856"/>
    <cellStyle name="Note 5 19 2 4 5" xfId="12389"/>
    <cellStyle name="Note 5 19 2 4 5 2" xfId="29824"/>
    <cellStyle name="Note 5 19 2 4 5 3" xfId="44276"/>
    <cellStyle name="Note 5 19 2 4 6" xfId="15418"/>
    <cellStyle name="Note 5 19 2 4 6 2" xfId="32853"/>
    <cellStyle name="Note 5 19 2 4 6 3" xfId="47305"/>
    <cellStyle name="Note 5 19 2 4 7" xfId="19396"/>
    <cellStyle name="Note 5 19 2 4 8" xfId="20580"/>
    <cellStyle name="Note 5 19 2 5" xfId="5063"/>
    <cellStyle name="Note 5 19 2 5 2" xfId="14426"/>
    <cellStyle name="Note 5 19 2 5 2 2" xfId="31861"/>
    <cellStyle name="Note 5 19 2 5 2 3" xfId="46313"/>
    <cellStyle name="Note 5 19 2 5 3" xfId="16887"/>
    <cellStyle name="Note 5 19 2 5 3 2" xfId="34322"/>
    <cellStyle name="Note 5 19 2 5 3 3" xfId="48774"/>
    <cellStyle name="Note 5 19 2 5 4" xfId="22499"/>
    <cellStyle name="Note 5 19 2 5 5" xfId="36951"/>
    <cellStyle name="Note 5 19 2 6" xfId="7525"/>
    <cellStyle name="Note 5 19 2 6 2" xfId="24960"/>
    <cellStyle name="Note 5 19 2 6 3" xfId="39412"/>
    <cellStyle name="Note 5 19 2 7" xfId="9966"/>
    <cellStyle name="Note 5 19 2 7 2" xfId="27401"/>
    <cellStyle name="Note 5 19 2 7 3" xfId="41853"/>
    <cellStyle name="Note 5 19 2 8" xfId="12386"/>
    <cellStyle name="Note 5 19 2 8 2" xfId="29821"/>
    <cellStyle name="Note 5 19 2 8 3" xfId="44273"/>
    <cellStyle name="Note 5 19 2 9" xfId="19393"/>
    <cellStyle name="Note 5 19 3" xfId="2556"/>
    <cellStyle name="Note 5 19 3 2" xfId="2557"/>
    <cellStyle name="Note 5 19 3 2 2" xfId="5068"/>
    <cellStyle name="Note 5 19 3 2 2 2" xfId="14430"/>
    <cellStyle name="Note 5 19 3 2 2 2 2" xfId="31865"/>
    <cellStyle name="Note 5 19 3 2 2 2 3" xfId="46317"/>
    <cellStyle name="Note 5 19 3 2 2 3" xfId="16891"/>
    <cellStyle name="Note 5 19 3 2 2 3 2" xfId="34326"/>
    <cellStyle name="Note 5 19 3 2 2 3 3" xfId="48778"/>
    <cellStyle name="Note 5 19 3 2 2 4" xfId="22504"/>
    <cellStyle name="Note 5 19 3 2 2 5" xfId="36956"/>
    <cellStyle name="Note 5 19 3 2 3" xfId="7530"/>
    <cellStyle name="Note 5 19 3 2 3 2" xfId="24965"/>
    <cellStyle name="Note 5 19 3 2 3 3" xfId="39417"/>
    <cellStyle name="Note 5 19 3 2 4" xfId="9971"/>
    <cellStyle name="Note 5 19 3 2 4 2" xfId="27406"/>
    <cellStyle name="Note 5 19 3 2 4 3" xfId="41858"/>
    <cellStyle name="Note 5 19 3 2 5" xfId="12391"/>
    <cellStyle name="Note 5 19 3 2 5 2" xfId="29826"/>
    <cellStyle name="Note 5 19 3 2 5 3" xfId="44278"/>
    <cellStyle name="Note 5 19 3 2 6" xfId="19398"/>
    <cellStyle name="Note 5 19 3 3" xfId="2558"/>
    <cellStyle name="Note 5 19 3 3 2" xfId="5069"/>
    <cellStyle name="Note 5 19 3 3 2 2" xfId="14431"/>
    <cellStyle name="Note 5 19 3 3 2 2 2" xfId="31866"/>
    <cellStyle name="Note 5 19 3 3 2 2 3" xfId="46318"/>
    <cellStyle name="Note 5 19 3 3 2 3" xfId="16892"/>
    <cellStyle name="Note 5 19 3 3 2 3 2" xfId="34327"/>
    <cellStyle name="Note 5 19 3 3 2 3 3" xfId="48779"/>
    <cellStyle name="Note 5 19 3 3 2 4" xfId="22505"/>
    <cellStyle name="Note 5 19 3 3 2 5" xfId="36957"/>
    <cellStyle name="Note 5 19 3 3 3" xfId="7531"/>
    <cellStyle name="Note 5 19 3 3 3 2" xfId="24966"/>
    <cellStyle name="Note 5 19 3 3 3 3" xfId="39418"/>
    <cellStyle name="Note 5 19 3 3 4" xfId="9972"/>
    <cellStyle name="Note 5 19 3 3 4 2" xfId="27407"/>
    <cellStyle name="Note 5 19 3 3 4 3" xfId="41859"/>
    <cellStyle name="Note 5 19 3 3 5" xfId="12392"/>
    <cellStyle name="Note 5 19 3 3 5 2" xfId="29827"/>
    <cellStyle name="Note 5 19 3 3 5 3" xfId="44279"/>
    <cellStyle name="Note 5 19 3 3 6" xfId="19399"/>
    <cellStyle name="Note 5 19 3 4" xfId="2559"/>
    <cellStyle name="Note 5 19 3 4 2" xfId="5070"/>
    <cellStyle name="Note 5 19 3 4 2 2" xfId="22506"/>
    <cellStyle name="Note 5 19 3 4 2 3" xfId="36958"/>
    <cellStyle name="Note 5 19 3 4 3" xfId="7532"/>
    <cellStyle name="Note 5 19 3 4 3 2" xfId="24967"/>
    <cellStyle name="Note 5 19 3 4 3 3" xfId="39419"/>
    <cellStyle name="Note 5 19 3 4 4" xfId="9973"/>
    <cellStyle name="Note 5 19 3 4 4 2" xfId="27408"/>
    <cellStyle name="Note 5 19 3 4 4 3" xfId="41860"/>
    <cellStyle name="Note 5 19 3 4 5" xfId="12393"/>
    <cellStyle name="Note 5 19 3 4 5 2" xfId="29828"/>
    <cellStyle name="Note 5 19 3 4 5 3" xfId="44280"/>
    <cellStyle name="Note 5 19 3 4 6" xfId="15419"/>
    <cellStyle name="Note 5 19 3 4 6 2" xfId="32854"/>
    <cellStyle name="Note 5 19 3 4 6 3" xfId="47306"/>
    <cellStyle name="Note 5 19 3 4 7" xfId="19400"/>
    <cellStyle name="Note 5 19 3 4 8" xfId="20581"/>
    <cellStyle name="Note 5 19 3 5" xfId="5067"/>
    <cellStyle name="Note 5 19 3 5 2" xfId="14429"/>
    <cellStyle name="Note 5 19 3 5 2 2" xfId="31864"/>
    <cellStyle name="Note 5 19 3 5 2 3" xfId="46316"/>
    <cellStyle name="Note 5 19 3 5 3" xfId="16890"/>
    <cellStyle name="Note 5 19 3 5 3 2" xfId="34325"/>
    <cellStyle name="Note 5 19 3 5 3 3" xfId="48777"/>
    <cellStyle name="Note 5 19 3 5 4" xfId="22503"/>
    <cellStyle name="Note 5 19 3 5 5" xfId="36955"/>
    <cellStyle name="Note 5 19 3 6" xfId="7529"/>
    <cellStyle name="Note 5 19 3 6 2" xfId="24964"/>
    <cellStyle name="Note 5 19 3 6 3" xfId="39416"/>
    <cellStyle name="Note 5 19 3 7" xfId="9970"/>
    <cellStyle name="Note 5 19 3 7 2" xfId="27405"/>
    <cellStyle name="Note 5 19 3 7 3" xfId="41857"/>
    <cellStyle name="Note 5 19 3 8" xfId="12390"/>
    <cellStyle name="Note 5 19 3 8 2" xfId="29825"/>
    <cellStyle name="Note 5 19 3 8 3" xfId="44277"/>
    <cellStyle name="Note 5 19 3 9" xfId="19397"/>
    <cellStyle name="Note 5 19 4" xfId="2560"/>
    <cellStyle name="Note 5 19 4 2" xfId="2561"/>
    <cellStyle name="Note 5 19 4 2 2" xfId="5072"/>
    <cellStyle name="Note 5 19 4 2 2 2" xfId="14433"/>
    <cellStyle name="Note 5 19 4 2 2 2 2" xfId="31868"/>
    <cellStyle name="Note 5 19 4 2 2 2 3" xfId="46320"/>
    <cellStyle name="Note 5 19 4 2 2 3" xfId="16894"/>
    <cellStyle name="Note 5 19 4 2 2 3 2" xfId="34329"/>
    <cellStyle name="Note 5 19 4 2 2 3 3" xfId="48781"/>
    <cellStyle name="Note 5 19 4 2 2 4" xfId="22508"/>
    <cellStyle name="Note 5 19 4 2 2 5" xfId="36960"/>
    <cellStyle name="Note 5 19 4 2 3" xfId="7534"/>
    <cellStyle name="Note 5 19 4 2 3 2" xfId="24969"/>
    <cellStyle name="Note 5 19 4 2 3 3" xfId="39421"/>
    <cellStyle name="Note 5 19 4 2 4" xfId="9975"/>
    <cellStyle name="Note 5 19 4 2 4 2" xfId="27410"/>
    <cellStyle name="Note 5 19 4 2 4 3" xfId="41862"/>
    <cellStyle name="Note 5 19 4 2 5" xfId="12395"/>
    <cellStyle name="Note 5 19 4 2 5 2" xfId="29830"/>
    <cellStyle name="Note 5 19 4 2 5 3" xfId="44282"/>
    <cellStyle name="Note 5 19 4 2 6" xfId="19402"/>
    <cellStyle name="Note 5 19 4 3" xfId="2562"/>
    <cellStyle name="Note 5 19 4 3 2" xfId="5073"/>
    <cellStyle name="Note 5 19 4 3 2 2" xfId="14434"/>
    <cellStyle name="Note 5 19 4 3 2 2 2" xfId="31869"/>
    <cellStyle name="Note 5 19 4 3 2 2 3" xfId="46321"/>
    <cellStyle name="Note 5 19 4 3 2 3" xfId="16895"/>
    <cellStyle name="Note 5 19 4 3 2 3 2" xfId="34330"/>
    <cellStyle name="Note 5 19 4 3 2 3 3" xfId="48782"/>
    <cellStyle name="Note 5 19 4 3 2 4" xfId="22509"/>
    <cellStyle name="Note 5 19 4 3 2 5" xfId="36961"/>
    <cellStyle name="Note 5 19 4 3 3" xfId="7535"/>
    <cellStyle name="Note 5 19 4 3 3 2" xfId="24970"/>
    <cellStyle name="Note 5 19 4 3 3 3" xfId="39422"/>
    <cellStyle name="Note 5 19 4 3 4" xfId="9976"/>
    <cellStyle name="Note 5 19 4 3 4 2" xfId="27411"/>
    <cellStyle name="Note 5 19 4 3 4 3" xfId="41863"/>
    <cellStyle name="Note 5 19 4 3 5" xfId="12396"/>
    <cellStyle name="Note 5 19 4 3 5 2" xfId="29831"/>
    <cellStyle name="Note 5 19 4 3 5 3" xfId="44283"/>
    <cellStyle name="Note 5 19 4 3 6" xfId="19403"/>
    <cellStyle name="Note 5 19 4 4" xfId="2563"/>
    <cellStyle name="Note 5 19 4 4 2" xfId="5074"/>
    <cellStyle name="Note 5 19 4 4 2 2" xfId="22510"/>
    <cellStyle name="Note 5 19 4 4 2 3" xfId="36962"/>
    <cellStyle name="Note 5 19 4 4 3" xfId="7536"/>
    <cellStyle name="Note 5 19 4 4 3 2" xfId="24971"/>
    <cellStyle name="Note 5 19 4 4 3 3" xfId="39423"/>
    <cellStyle name="Note 5 19 4 4 4" xfId="9977"/>
    <cellStyle name="Note 5 19 4 4 4 2" xfId="27412"/>
    <cellStyle name="Note 5 19 4 4 4 3" xfId="41864"/>
    <cellStyle name="Note 5 19 4 4 5" xfId="12397"/>
    <cellStyle name="Note 5 19 4 4 5 2" xfId="29832"/>
    <cellStyle name="Note 5 19 4 4 5 3" xfId="44284"/>
    <cellStyle name="Note 5 19 4 4 6" xfId="15420"/>
    <cellStyle name="Note 5 19 4 4 6 2" xfId="32855"/>
    <cellStyle name="Note 5 19 4 4 6 3" xfId="47307"/>
    <cellStyle name="Note 5 19 4 4 7" xfId="19404"/>
    <cellStyle name="Note 5 19 4 4 8" xfId="20582"/>
    <cellStyle name="Note 5 19 4 5" xfId="5071"/>
    <cellStyle name="Note 5 19 4 5 2" xfId="14432"/>
    <cellStyle name="Note 5 19 4 5 2 2" xfId="31867"/>
    <cellStyle name="Note 5 19 4 5 2 3" xfId="46319"/>
    <cellStyle name="Note 5 19 4 5 3" xfId="16893"/>
    <cellStyle name="Note 5 19 4 5 3 2" xfId="34328"/>
    <cellStyle name="Note 5 19 4 5 3 3" xfId="48780"/>
    <cellStyle name="Note 5 19 4 5 4" xfId="22507"/>
    <cellStyle name="Note 5 19 4 5 5" xfId="36959"/>
    <cellStyle name="Note 5 19 4 6" xfId="7533"/>
    <cellStyle name="Note 5 19 4 6 2" xfId="24968"/>
    <cellStyle name="Note 5 19 4 6 3" xfId="39420"/>
    <cellStyle name="Note 5 19 4 7" xfId="9974"/>
    <cellStyle name="Note 5 19 4 7 2" xfId="27409"/>
    <cellStyle name="Note 5 19 4 7 3" xfId="41861"/>
    <cellStyle name="Note 5 19 4 8" xfId="12394"/>
    <cellStyle name="Note 5 19 4 8 2" xfId="29829"/>
    <cellStyle name="Note 5 19 4 8 3" xfId="44281"/>
    <cellStyle name="Note 5 19 4 9" xfId="19401"/>
    <cellStyle name="Note 5 19 5" xfId="2564"/>
    <cellStyle name="Note 5 19 5 2" xfId="2565"/>
    <cellStyle name="Note 5 19 5 2 2" xfId="5076"/>
    <cellStyle name="Note 5 19 5 2 2 2" xfId="14436"/>
    <cellStyle name="Note 5 19 5 2 2 2 2" xfId="31871"/>
    <cellStyle name="Note 5 19 5 2 2 2 3" xfId="46323"/>
    <cellStyle name="Note 5 19 5 2 2 3" xfId="16897"/>
    <cellStyle name="Note 5 19 5 2 2 3 2" xfId="34332"/>
    <cellStyle name="Note 5 19 5 2 2 3 3" xfId="48784"/>
    <cellStyle name="Note 5 19 5 2 2 4" xfId="22512"/>
    <cellStyle name="Note 5 19 5 2 2 5" xfId="36964"/>
    <cellStyle name="Note 5 19 5 2 3" xfId="7538"/>
    <cellStyle name="Note 5 19 5 2 3 2" xfId="24973"/>
    <cellStyle name="Note 5 19 5 2 3 3" xfId="39425"/>
    <cellStyle name="Note 5 19 5 2 4" xfId="9979"/>
    <cellStyle name="Note 5 19 5 2 4 2" xfId="27414"/>
    <cellStyle name="Note 5 19 5 2 4 3" xfId="41866"/>
    <cellStyle name="Note 5 19 5 2 5" xfId="12399"/>
    <cellStyle name="Note 5 19 5 2 5 2" xfId="29834"/>
    <cellStyle name="Note 5 19 5 2 5 3" xfId="44286"/>
    <cellStyle name="Note 5 19 5 2 6" xfId="19406"/>
    <cellStyle name="Note 5 19 5 3" xfId="2566"/>
    <cellStyle name="Note 5 19 5 3 2" xfId="5077"/>
    <cellStyle name="Note 5 19 5 3 2 2" xfId="14437"/>
    <cellStyle name="Note 5 19 5 3 2 2 2" xfId="31872"/>
    <cellStyle name="Note 5 19 5 3 2 2 3" xfId="46324"/>
    <cellStyle name="Note 5 19 5 3 2 3" xfId="16898"/>
    <cellStyle name="Note 5 19 5 3 2 3 2" xfId="34333"/>
    <cellStyle name="Note 5 19 5 3 2 3 3" xfId="48785"/>
    <cellStyle name="Note 5 19 5 3 2 4" xfId="22513"/>
    <cellStyle name="Note 5 19 5 3 2 5" xfId="36965"/>
    <cellStyle name="Note 5 19 5 3 3" xfId="7539"/>
    <cellStyle name="Note 5 19 5 3 3 2" xfId="24974"/>
    <cellStyle name="Note 5 19 5 3 3 3" xfId="39426"/>
    <cellStyle name="Note 5 19 5 3 4" xfId="9980"/>
    <cellStyle name="Note 5 19 5 3 4 2" xfId="27415"/>
    <cellStyle name="Note 5 19 5 3 4 3" xfId="41867"/>
    <cellStyle name="Note 5 19 5 3 5" xfId="12400"/>
    <cellStyle name="Note 5 19 5 3 5 2" xfId="29835"/>
    <cellStyle name="Note 5 19 5 3 5 3" xfId="44287"/>
    <cellStyle name="Note 5 19 5 3 6" xfId="19407"/>
    <cellStyle name="Note 5 19 5 4" xfId="2567"/>
    <cellStyle name="Note 5 19 5 4 2" xfId="5078"/>
    <cellStyle name="Note 5 19 5 4 2 2" xfId="22514"/>
    <cellStyle name="Note 5 19 5 4 2 3" xfId="36966"/>
    <cellStyle name="Note 5 19 5 4 3" xfId="7540"/>
    <cellStyle name="Note 5 19 5 4 3 2" xfId="24975"/>
    <cellStyle name="Note 5 19 5 4 3 3" xfId="39427"/>
    <cellStyle name="Note 5 19 5 4 4" xfId="9981"/>
    <cellStyle name="Note 5 19 5 4 4 2" xfId="27416"/>
    <cellStyle name="Note 5 19 5 4 4 3" xfId="41868"/>
    <cellStyle name="Note 5 19 5 4 5" xfId="12401"/>
    <cellStyle name="Note 5 19 5 4 5 2" xfId="29836"/>
    <cellStyle name="Note 5 19 5 4 5 3" xfId="44288"/>
    <cellStyle name="Note 5 19 5 4 6" xfId="15421"/>
    <cellStyle name="Note 5 19 5 4 6 2" xfId="32856"/>
    <cellStyle name="Note 5 19 5 4 6 3" xfId="47308"/>
    <cellStyle name="Note 5 19 5 4 7" xfId="19408"/>
    <cellStyle name="Note 5 19 5 4 8" xfId="20583"/>
    <cellStyle name="Note 5 19 5 5" xfId="5075"/>
    <cellStyle name="Note 5 19 5 5 2" xfId="14435"/>
    <cellStyle name="Note 5 19 5 5 2 2" xfId="31870"/>
    <cellStyle name="Note 5 19 5 5 2 3" xfId="46322"/>
    <cellStyle name="Note 5 19 5 5 3" xfId="16896"/>
    <cellStyle name="Note 5 19 5 5 3 2" xfId="34331"/>
    <cellStyle name="Note 5 19 5 5 3 3" xfId="48783"/>
    <cellStyle name="Note 5 19 5 5 4" xfId="22511"/>
    <cellStyle name="Note 5 19 5 5 5" xfId="36963"/>
    <cellStyle name="Note 5 19 5 6" xfId="7537"/>
    <cellStyle name="Note 5 19 5 6 2" xfId="24972"/>
    <cellStyle name="Note 5 19 5 6 3" xfId="39424"/>
    <cellStyle name="Note 5 19 5 7" xfId="9978"/>
    <cellStyle name="Note 5 19 5 7 2" xfId="27413"/>
    <cellStyle name="Note 5 19 5 7 3" xfId="41865"/>
    <cellStyle name="Note 5 19 5 8" xfId="12398"/>
    <cellStyle name="Note 5 19 5 8 2" xfId="29833"/>
    <cellStyle name="Note 5 19 5 8 3" xfId="44285"/>
    <cellStyle name="Note 5 19 5 9" xfId="19405"/>
    <cellStyle name="Note 5 19 6" xfId="2568"/>
    <cellStyle name="Note 5 19 6 2" xfId="5079"/>
    <cellStyle name="Note 5 19 6 2 2" xfId="14438"/>
    <cellStyle name="Note 5 19 6 2 2 2" xfId="31873"/>
    <cellStyle name="Note 5 19 6 2 2 3" xfId="46325"/>
    <cellStyle name="Note 5 19 6 2 3" xfId="16899"/>
    <cellStyle name="Note 5 19 6 2 3 2" xfId="34334"/>
    <cellStyle name="Note 5 19 6 2 3 3" xfId="48786"/>
    <cellStyle name="Note 5 19 6 2 4" xfId="22515"/>
    <cellStyle name="Note 5 19 6 2 5" xfId="36967"/>
    <cellStyle name="Note 5 19 6 3" xfId="7541"/>
    <cellStyle name="Note 5 19 6 3 2" xfId="24976"/>
    <cellStyle name="Note 5 19 6 3 3" xfId="39428"/>
    <cellStyle name="Note 5 19 6 4" xfId="9982"/>
    <cellStyle name="Note 5 19 6 4 2" xfId="27417"/>
    <cellStyle name="Note 5 19 6 4 3" xfId="41869"/>
    <cellStyle name="Note 5 19 6 5" xfId="12402"/>
    <cellStyle name="Note 5 19 6 5 2" xfId="29837"/>
    <cellStyle name="Note 5 19 6 5 3" xfId="44289"/>
    <cellStyle name="Note 5 19 6 6" xfId="19409"/>
    <cellStyle name="Note 5 19 7" xfId="2569"/>
    <cellStyle name="Note 5 19 7 2" xfId="5080"/>
    <cellStyle name="Note 5 19 7 2 2" xfId="14439"/>
    <cellStyle name="Note 5 19 7 2 2 2" xfId="31874"/>
    <cellStyle name="Note 5 19 7 2 2 3" xfId="46326"/>
    <cellStyle name="Note 5 19 7 2 3" xfId="16900"/>
    <cellStyle name="Note 5 19 7 2 3 2" xfId="34335"/>
    <cellStyle name="Note 5 19 7 2 3 3" xfId="48787"/>
    <cellStyle name="Note 5 19 7 2 4" xfId="22516"/>
    <cellStyle name="Note 5 19 7 2 5" xfId="36968"/>
    <cellStyle name="Note 5 19 7 3" xfId="7542"/>
    <cellStyle name="Note 5 19 7 3 2" xfId="24977"/>
    <cellStyle name="Note 5 19 7 3 3" xfId="39429"/>
    <cellStyle name="Note 5 19 7 4" xfId="9983"/>
    <cellStyle name="Note 5 19 7 4 2" xfId="27418"/>
    <cellStyle name="Note 5 19 7 4 3" xfId="41870"/>
    <cellStyle name="Note 5 19 7 5" xfId="12403"/>
    <cellStyle name="Note 5 19 7 5 2" xfId="29838"/>
    <cellStyle name="Note 5 19 7 5 3" xfId="44290"/>
    <cellStyle name="Note 5 19 7 6" xfId="19410"/>
    <cellStyle name="Note 5 19 8" xfId="2570"/>
    <cellStyle name="Note 5 19 8 2" xfId="5081"/>
    <cellStyle name="Note 5 19 8 2 2" xfId="22517"/>
    <cellStyle name="Note 5 19 8 2 3" xfId="36969"/>
    <cellStyle name="Note 5 19 8 3" xfId="7543"/>
    <cellStyle name="Note 5 19 8 3 2" xfId="24978"/>
    <cellStyle name="Note 5 19 8 3 3" xfId="39430"/>
    <cellStyle name="Note 5 19 8 4" xfId="9984"/>
    <cellStyle name="Note 5 19 8 4 2" xfId="27419"/>
    <cellStyle name="Note 5 19 8 4 3" xfId="41871"/>
    <cellStyle name="Note 5 19 8 5" xfId="12404"/>
    <cellStyle name="Note 5 19 8 5 2" xfId="29839"/>
    <cellStyle name="Note 5 19 8 5 3" xfId="44291"/>
    <cellStyle name="Note 5 19 8 6" xfId="15422"/>
    <cellStyle name="Note 5 19 8 6 2" xfId="32857"/>
    <cellStyle name="Note 5 19 8 6 3" xfId="47309"/>
    <cellStyle name="Note 5 19 8 7" xfId="19411"/>
    <cellStyle name="Note 5 19 8 8" xfId="20584"/>
    <cellStyle name="Note 5 19 9" xfId="5062"/>
    <cellStyle name="Note 5 19 9 2" xfId="14425"/>
    <cellStyle name="Note 5 19 9 2 2" xfId="31860"/>
    <cellStyle name="Note 5 19 9 2 3" xfId="46312"/>
    <cellStyle name="Note 5 19 9 3" xfId="16886"/>
    <cellStyle name="Note 5 19 9 3 2" xfId="34321"/>
    <cellStyle name="Note 5 19 9 3 3" xfId="48773"/>
    <cellStyle name="Note 5 19 9 4" xfId="22498"/>
    <cellStyle name="Note 5 19 9 5" xfId="36950"/>
    <cellStyle name="Note 5 2" xfId="2571"/>
    <cellStyle name="Note 5 2 10" xfId="7544"/>
    <cellStyle name="Note 5 2 10 2" xfId="24979"/>
    <cellStyle name="Note 5 2 10 3" xfId="39431"/>
    <cellStyle name="Note 5 2 11" xfId="9985"/>
    <cellStyle name="Note 5 2 11 2" xfId="27420"/>
    <cellStyle name="Note 5 2 11 3" xfId="41872"/>
    <cellStyle name="Note 5 2 12" xfId="12405"/>
    <cellStyle name="Note 5 2 12 2" xfId="29840"/>
    <cellStyle name="Note 5 2 12 3" xfId="44292"/>
    <cellStyle name="Note 5 2 13" xfId="19412"/>
    <cellStyle name="Note 5 2 2" xfId="2572"/>
    <cellStyle name="Note 5 2 2 2" xfId="2573"/>
    <cellStyle name="Note 5 2 2 2 2" xfId="5084"/>
    <cellStyle name="Note 5 2 2 2 2 2" xfId="14442"/>
    <cellStyle name="Note 5 2 2 2 2 2 2" xfId="31877"/>
    <cellStyle name="Note 5 2 2 2 2 2 3" xfId="46329"/>
    <cellStyle name="Note 5 2 2 2 2 3" xfId="16903"/>
    <cellStyle name="Note 5 2 2 2 2 3 2" xfId="34338"/>
    <cellStyle name="Note 5 2 2 2 2 3 3" xfId="48790"/>
    <cellStyle name="Note 5 2 2 2 2 4" xfId="22520"/>
    <cellStyle name="Note 5 2 2 2 2 5" xfId="36972"/>
    <cellStyle name="Note 5 2 2 2 3" xfId="7546"/>
    <cellStyle name="Note 5 2 2 2 3 2" xfId="24981"/>
    <cellStyle name="Note 5 2 2 2 3 3" xfId="39433"/>
    <cellStyle name="Note 5 2 2 2 4" xfId="9987"/>
    <cellStyle name="Note 5 2 2 2 4 2" xfId="27422"/>
    <cellStyle name="Note 5 2 2 2 4 3" xfId="41874"/>
    <cellStyle name="Note 5 2 2 2 5" xfId="12407"/>
    <cellStyle name="Note 5 2 2 2 5 2" xfId="29842"/>
    <cellStyle name="Note 5 2 2 2 5 3" xfId="44294"/>
    <cellStyle name="Note 5 2 2 2 6" xfId="19414"/>
    <cellStyle name="Note 5 2 2 3" xfId="2574"/>
    <cellStyle name="Note 5 2 2 3 2" xfId="5085"/>
    <cellStyle name="Note 5 2 2 3 2 2" xfId="14443"/>
    <cellStyle name="Note 5 2 2 3 2 2 2" xfId="31878"/>
    <cellStyle name="Note 5 2 2 3 2 2 3" xfId="46330"/>
    <cellStyle name="Note 5 2 2 3 2 3" xfId="16904"/>
    <cellStyle name="Note 5 2 2 3 2 3 2" xfId="34339"/>
    <cellStyle name="Note 5 2 2 3 2 3 3" xfId="48791"/>
    <cellStyle name="Note 5 2 2 3 2 4" xfId="22521"/>
    <cellStyle name="Note 5 2 2 3 2 5" xfId="36973"/>
    <cellStyle name="Note 5 2 2 3 3" xfId="7547"/>
    <cellStyle name="Note 5 2 2 3 3 2" xfId="24982"/>
    <cellStyle name="Note 5 2 2 3 3 3" xfId="39434"/>
    <cellStyle name="Note 5 2 2 3 4" xfId="9988"/>
    <cellStyle name="Note 5 2 2 3 4 2" xfId="27423"/>
    <cellStyle name="Note 5 2 2 3 4 3" xfId="41875"/>
    <cellStyle name="Note 5 2 2 3 5" xfId="12408"/>
    <cellStyle name="Note 5 2 2 3 5 2" xfId="29843"/>
    <cellStyle name="Note 5 2 2 3 5 3" xfId="44295"/>
    <cellStyle name="Note 5 2 2 3 6" xfId="19415"/>
    <cellStyle name="Note 5 2 2 4" xfId="2575"/>
    <cellStyle name="Note 5 2 2 4 2" xfId="5086"/>
    <cellStyle name="Note 5 2 2 4 2 2" xfId="22522"/>
    <cellStyle name="Note 5 2 2 4 2 3" xfId="36974"/>
    <cellStyle name="Note 5 2 2 4 3" xfId="7548"/>
    <cellStyle name="Note 5 2 2 4 3 2" xfId="24983"/>
    <cellStyle name="Note 5 2 2 4 3 3" xfId="39435"/>
    <cellStyle name="Note 5 2 2 4 4" xfId="9989"/>
    <cellStyle name="Note 5 2 2 4 4 2" xfId="27424"/>
    <cellStyle name="Note 5 2 2 4 4 3" xfId="41876"/>
    <cellStyle name="Note 5 2 2 4 5" xfId="12409"/>
    <cellStyle name="Note 5 2 2 4 5 2" xfId="29844"/>
    <cellStyle name="Note 5 2 2 4 5 3" xfId="44296"/>
    <cellStyle name="Note 5 2 2 4 6" xfId="15423"/>
    <cellStyle name="Note 5 2 2 4 6 2" xfId="32858"/>
    <cellStyle name="Note 5 2 2 4 6 3" xfId="47310"/>
    <cellStyle name="Note 5 2 2 4 7" xfId="19416"/>
    <cellStyle name="Note 5 2 2 4 8" xfId="20585"/>
    <cellStyle name="Note 5 2 2 5" xfId="5083"/>
    <cellStyle name="Note 5 2 2 5 2" xfId="14441"/>
    <cellStyle name="Note 5 2 2 5 2 2" xfId="31876"/>
    <cellStyle name="Note 5 2 2 5 2 3" xfId="46328"/>
    <cellStyle name="Note 5 2 2 5 3" xfId="16902"/>
    <cellStyle name="Note 5 2 2 5 3 2" xfId="34337"/>
    <cellStyle name="Note 5 2 2 5 3 3" xfId="48789"/>
    <cellStyle name="Note 5 2 2 5 4" xfId="22519"/>
    <cellStyle name="Note 5 2 2 5 5" xfId="36971"/>
    <cellStyle name="Note 5 2 2 6" xfId="7545"/>
    <cellStyle name="Note 5 2 2 6 2" xfId="24980"/>
    <cellStyle name="Note 5 2 2 6 3" xfId="39432"/>
    <cellStyle name="Note 5 2 2 7" xfId="9986"/>
    <cellStyle name="Note 5 2 2 7 2" xfId="27421"/>
    <cellStyle name="Note 5 2 2 7 3" xfId="41873"/>
    <cellStyle name="Note 5 2 2 8" xfId="12406"/>
    <cellStyle name="Note 5 2 2 8 2" xfId="29841"/>
    <cellStyle name="Note 5 2 2 8 3" xfId="44293"/>
    <cellStyle name="Note 5 2 2 9" xfId="19413"/>
    <cellStyle name="Note 5 2 3" xfId="2576"/>
    <cellStyle name="Note 5 2 3 2" xfId="2577"/>
    <cellStyle name="Note 5 2 3 2 2" xfId="5088"/>
    <cellStyle name="Note 5 2 3 2 2 2" xfId="14445"/>
    <cellStyle name="Note 5 2 3 2 2 2 2" xfId="31880"/>
    <cellStyle name="Note 5 2 3 2 2 2 3" xfId="46332"/>
    <cellStyle name="Note 5 2 3 2 2 3" xfId="16906"/>
    <cellStyle name="Note 5 2 3 2 2 3 2" xfId="34341"/>
    <cellStyle name="Note 5 2 3 2 2 3 3" xfId="48793"/>
    <cellStyle name="Note 5 2 3 2 2 4" xfId="22524"/>
    <cellStyle name="Note 5 2 3 2 2 5" xfId="36976"/>
    <cellStyle name="Note 5 2 3 2 3" xfId="7550"/>
    <cellStyle name="Note 5 2 3 2 3 2" xfId="24985"/>
    <cellStyle name="Note 5 2 3 2 3 3" xfId="39437"/>
    <cellStyle name="Note 5 2 3 2 4" xfId="9991"/>
    <cellStyle name="Note 5 2 3 2 4 2" xfId="27426"/>
    <cellStyle name="Note 5 2 3 2 4 3" xfId="41878"/>
    <cellStyle name="Note 5 2 3 2 5" xfId="12411"/>
    <cellStyle name="Note 5 2 3 2 5 2" xfId="29846"/>
    <cellStyle name="Note 5 2 3 2 5 3" xfId="44298"/>
    <cellStyle name="Note 5 2 3 2 6" xfId="19418"/>
    <cellStyle name="Note 5 2 3 3" xfId="2578"/>
    <cellStyle name="Note 5 2 3 3 2" xfId="5089"/>
    <cellStyle name="Note 5 2 3 3 2 2" xfId="14446"/>
    <cellStyle name="Note 5 2 3 3 2 2 2" xfId="31881"/>
    <cellStyle name="Note 5 2 3 3 2 2 3" xfId="46333"/>
    <cellStyle name="Note 5 2 3 3 2 3" xfId="16907"/>
    <cellStyle name="Note 5 2 3 3 2 3 2" xfId="34342"/>
    <cellStyle name="Note 5 2 3 3 2 3 3" xfId="48794"/>
    <cellStyle name="Note 5 2 3 3 2 4" xfId="22525"/>
    <cellStyle name="Note 5 2 3 3 2 5" xfId="36977"/>
    <cellStyle name="Note 5 2 3 3 3" xfId="7551"/>
    <cellStyle name="Note 5 2 3 3 3 2" xfId="24986"/>
    <cellStyle name="Note 5 2 3 3 3 3" xfId="39438"/>
    <cellStyle name="Note 5 2 3 3 4" xfId="9992"/>
    <cellStyle name="Note 5 2 3 3 4 2" xfId="27427"/>
    <cellStyle name="Note 5 2 3 3 4 3" xfId="41879"/>
    <cellStyle name="Note 5 2 3 3 5" xfId="12412"/>
    <cellStyle name="Note 5 2 3 3 5 2" xfId="29847"/>
    <cellStyle name="Note 5 2 3 3 5 3" xfId="44299"/>
    <cellStyle name="Note 5 2 3 3 6" xfId="19419"/>
    <cellStyle name="Note 5 2 3 4" xfId="2579"/>
    <cellStyle name="Note 5 2 3 4 2" xfId="5090"/>
    <cellStyle name="Note 5 2 3 4 2 2" xfId="22526"/>
    <cellStyle name="Note 5 2 3 4 2 3" xfId="36978"/>
    <cellStyle name="Note 5 2 3 4 3" xfId="7552"/>
    <cellStyle name="Note 5 2 3 4 3 2" xfId="24987"/>
    <cellStyle name="Note 5 2 3 4 3 3" xfId="39439"/>
    <cellStyle name="Note 5 2 3 4 4" xfId="9993"/>
    <cellStyle name="Note 5 2 3 4 4 2" xfId="27428"/>
    <cellStyle name="Note 5 2 3 4 4 3" xfId="41880"/>
    <cellStyle name="Note 5 2 3 4 5" xfId="12413"/>
    <cellStyle name="Note 5 2 3 4 5 2" xfId="29848"/>
    <cellStyle name="Note 5 2 3 4 5 3" xfId="44300"/>
    <cellStyle name="Note 5 2 3 4 6" xfId="15424"/>
    <cellStyle name="Note 5 2 3 4 6 2" xfId="32859"/>
    <cellStyle name="Note 5 2 3 4 6 3" xfId="47311"/>
    <cellStyle name="Note 5 2 3 4 7" xfId="19420"/>
    <cellStyle name="Note 5 2 3 4 8" xfId="20586"/>
    <cellStyle name="Note 5 2 3 5" xfId="5087"/>
    <cellStyle name="Note 5 2 3 5 2" xfId="14444"/>
    <cellStyle name="Note 5 2 3 5 2 2" xfId="31879"/>
    <cellStyle name="Note 5 2 3 5 2 3" xfId="46331"/>
    <cellStyle name="Note 5 2 3 5 3" xfId="16905"/>
    <cellStyle name="Note 5 2 3 5 3 2" xfId="34340"/>
    <cellStyle name="Note 5 2 3 5 3 3" xfId="48792"/>
    <cellStyle name="Note 5 2 3 5 4" xfId="22523"/>
    <cellStyle name="Note 5 2 3 5 5" xfId="36975"/>
    <cellStyle name="Note 5 2 3 6" xfId="7549"/>
    <cellStyle name="Note 5 2 3 6 2" xfId="24984"/>
    <cellStyle name="Note 5 2 3 6 3" xfId="39436"/>
    <cellStyle name="Note 5 2 3 7" xfId="9990"/>
    <cellStyle name="Note 5 2 3 7 2" xfId="27425"/>
    <cellStyle name="Note 5 2 3 7 3" xfId="41877"/>
    <cellStyle name="Note 5 2 3 8" xfId="12410"/>
    <cellStyle name="Note 5 2 3 8 2" xfId="29845"/>
    <cellStyle name="Note 5 2 3 8 3" xfId="44297"/>
    <cellStyle name="Note 5 2 3 9" xfId="19417"/>
    <cellStyle name="Note 5 2 4" xfId="2580"/>
    <cellStyle name="Note 5 2 4 2" xfId="2581"/>
    <cellStyle name="Note 5 2 4 2 2" xfId="5092"/>
    <cellStyle name="Note 5 2 4 2 2 2" xfId="14448"/>
    <cellStyle name="Note 5 2 4 2 2 2 2" xfId="31883"/>
    <cellStyle name="Note 5 2 4 2 2 2 3" xfId="46335"/>
    <cellStyle name="Note 5 2 4 2 2 3" xfId="16909"/>
    <cellStyle name="Note 5 2 4 2 2 3 2" xfId="34344"/>
    <cellStyle name="Note 5 2 4 2 2 3 3" xfId="48796"/>
    <cellStyle name="Note 5 2 4 2 2 4" xfId="22528"/>
    <cellStyle name="Note 5 2 4 2 2 5" xfId="36980"/>
    <cellStyle name="Note 5 2 4 2 3" xfId="7554"/>
    <cellStyle name="Note 5 2 4 2 3 2" xfId="24989"/>
    <cellStyle name="Note 5 2 4 2 3 3" xfId="39441"/>
    <cellStyle name="Note 5 2 4 2 4" xfId="9995"/>
    <cellStyle name="Note 5 2 4 2 4 2" xfId="27430"/>
    <cellStyle name="Note 5 2 4 2 4 3" xfId="41882"/>
    <cellStyle name="Note 5 2 4 2 5" xfId="12415"/>
    <cellStyle name="Note 5 2 4 2 5 2" xfId="29850"/>
    <cellStyle name="Note 5 2 4 2 5 3" xfId="44302"/>
    <cellStyle name="Note 5 2 4 2 6" xfId="19422"/>
    <cellStyle name="Note 5 2 4 3" xfId="2582"/>
    <cellStyle name="Note 5 2 4 3 2" xfId="5093"/>
    <cellStyle name="Note 5 2 4 3 2 2" xfId="14449"/>
    <cellStyle name="Note 5 2 4 3 2 2 2" xfId="31884"/>
    <cellStyle name="Note 5 2 4 3 2 2 3" xfId="46336"/>
    <cellStyle name="Note 5 2 4 3 2 3" xfId="16910"/>
    <cellStyle name="Note 5 2 4 3 2 3 2" xfId="34345"/>
    <cellStyle name="Note 5 2 4 3 2 3 3" xfId="48797"/>
    <cellStyle name="Note 5 2 4 3 2 4" xfId="22529"/>
    <cellStyle name="Note 5 2 4 3 2 5" xfId="36981"/>
    <cellStyle name="Note 5 2 4 3 3" xfId="7555"/>
    <cellStyle name="Note 5 2 4 3 3 2" xfId="24990"/>
    <cellStyle name="Note 5 2 4 3 3 3" xfId="39442"/>
    <cellStyle name="Note 5 2 4 3 4" xfId="9996"/>
    <cellStyle name="Note 5 2 4 3 4 2" xfId="27431"/>
    <cellStyle name="Note 5 2 4 3 4 3" xfId="41883"/>
    <cellStyle name="Note 5 2 4 3 5" xfId="12416"/>
    <cellStyle name="Note 5 2 4 3 5 2" xfId="29851"/>
    <cellStyle name="Note 5 2 4 3 5 3" xfId="44303"/>
    <cellStyle name="Note 5 2 4 3 6" xfId="19423"/>
    <cellStyle name="Note 5 2 4 4" xfId="2583"/>
    <cellStyle name="Note 5 2 4 4 2" xfId="5094"/>
    <cellStyle name="Note 5 2 4 4 2 2" xfId="22530"/>
    <cellStyle name="Note 5 2 4 4 2 3" xfId="36982"/>
    <cellStyle name="Note 5 2 4 4 3" xfId="7556"/>
    <cellStyle name="Note 5 2 4 4 3 2" xfId="24991"/>
    <cellStyle name="Note 5 2 4 4 3 3" xfId="39443"/>
    <cellStyle name="Note 5 2 4 4 4" xfId="9997"/>
    <cellStyle name="Note 5 2 4 4 4 2" xfId="27432"/>
    <cellStyle name="Note 5 2 4 4 4 3" xfId="41884"/>
    <cellStyle name="Note 5 2 4 4 5" xfId="12417"/>
    <cellStyle name="Note 5 2 4 4 5 2" xfId="29852"/>
    <cellStyle name="Note 5 2 4 4 5 3" xfId="44304"/>
    <cellStyle name="Note 5 2 4 4 6" xfId="15425"/>
    <cellStyle name="Note 5 2 4 4 6 2" xfId="32860"/>
    <cellStyle name="Note 5 2 4 4 6 3" xfId="47312"/>
    <cellStyle name="Note 5 2 4 4 7" xfId="19424"/>
    <cellStyle name="Note 5 2 4 4 8" xfId="20587"/>
    <cellStyle name="Note 5 2 4 5" xfId="5091"/>
    <cellStyle name="Note 5 2 4 5 2" xfId="14447"/>
    <cellStyle name="Note 5 2 4 5 2 2" xfId="31882"/>
    <cellStyle name="Note 5 2 4 5 2 3" xfId="46334"/>
    <cellStyle name="Note 5 2 4 5 3" xfId="16908"/>
    <cellStyle name="Note 5 2 4 5 3 2" xfId="34343"/>
    <cellStyle name="Note 5 2 4 5 3 3" xfId="48795"/>
    <cellStyle name="Note 5 2 4 5 4" xfId="22527"/>
    <cellStyle name="Note 5 2 4 5 5" xfId="36979"/>
    <cellStyle name="Note 5 2 4 6" xfId="7553"/>
    <cellStyle name="Note 5 2 4 6 2" xfId="24988"/>
    <cellStyle name="Note 5 2 4 6 3" xfId="39440"/>
    <cellStyle name="Note 5 2 4 7" xfId="9994"/>
    <cellStyle name="Note 5 2 4 7 2" xfId="27429"/>
    <cellStyle name="Note 5 2 4 7 3" xfId="41881"/>
    <cellStyle name="Note 5 2 4 8" xfId="12414"/>
    <cellStyle name="Note 5 2 4 8 2" xfId="29849"/>
    <cellStyle name="Note 5 2 4 8 3" xfId="44301"/>
    <cellStyle name="Note 5 2 4 9" xfId="19421"/>
    <cellStyle name="Note 5 2 5" xfId="2584"/>
    <cellStyle name="Note 5 2 5 2" xfId="2585"/>
    <cellStyle name="Note 5 2 5 2 2" xfId="5096"/>
    <cellStyle name="Note 5 2 5 2 2 2" xfId="14451"/>
    <cellStyle name="Note 5 2 5 2 2 2 2" xfId="31886"/>
    <cellStyle name="Note 5 2 5 2 2 2 3" xfId="46338"/>
    <cellStyle name="Note 5 2 5 2 2 3" xfId="16912"/>
    <cellStyle name="Note 5 2 5 2 2 3 2" xfId="34347"/>
    <cellStyle name="Note 5 2 5 2 2 3 3" xfId="48799"/>
    <cellStyle name="Note 5 2 5 2 2 4" xfId="22532"/>
    <cellStyle name="Note 5 2 5 2 2 5" xfId="36984"/>
    <cellStyle name="Note 5 2 5 2 3" xfId="7558"/>
    <cellStyle name="Note 5 2 5 2 3 2" xfId="24993"/>
    <cellStyle name="Note 5 2 5 2 3 3" xfId="39445"/>
    <cellStyle name="Note 5 2 5 2 4" xfId="9999"/>
    <cellStyle name="Note 5 2 5 2 4 2" xfId="27434"/>
    <cellStyle name="Note 5 2 5 2 4 3" xfId="41886"/>
    <cellStyle name="Note 5 2 5 2 5" xfId="12419"/>
    <cellStyle name="Note 5 2 5 2 5 2" xfId="29854"/>
    <cellStyle name="Note 5 2 5 2 5 3" xfId="44306"/>
    <cellStyle name="Note 5 2 5 2 6" xfId="19426"/>
    <cellStyle name="Note 5 2 5 3" xfId="2586"/>
    <cellStyle name="Note 5 2 5 3 2" xfId="5097"/>
    <cellStyle name="Note 5 2 5 3 2 2" xfId="14452"/>
    <cellStyle name="Note 5 2 5 3 2 2 2" xfId="31887"/>
    <cellStyle name="Note 5 2 5 3 2 2 3" xfId="46339"/>
    <cellStyle name="Note 5 2 5 3 2 3" xfId="16913"/>
    <cellStyle name="Note 5 2 5 3 2 3 2" xfId="34348"/>
    <cellStyle name="Note 5 2 5 3 2 3 3" xfId="48800"/>
    <cellStyle name="Note 5 2 5 3 2 4" xfId="22533"/>
    <cellStyle name="Note 5 2 5 3 2 5" xfId="36985"/>
    <cellStyle name="Note 5 2 5 3 3" xfId="7559"/>
    <cellStyle name="Note 5 2 5 3 3 2" xfId="24994"/>
    <cellStyle name="Note 5 2 5 3 3 3" xfId="39446"/>
    <cellStyle name="Note 5 2 5 3 4" xfId="10000"/>
    <cellStyle name="Note 5 2 5 3 4 2" xfId="27435"/>
    <cellStyle name="Note 5 2 5 3 4 3" xfId="41887"/>
    <cellStyle name="Note 5 2 5 3 5" xfId="12420"/>
    <cellStyle name="Note 5 2 5 3 5 2" xfId="29855"/>
    <cellStyle name="Note 5 2 5 3 5 3" xfId="44307"/>
    <cellStyle name="Note 5 2 5 3 6" xfId="19427"/>
    <cellStyle name="Note 5 2 5 4" xfId="2587"/>
    <cellStyle name="Note 5 2 5 4 2" xfId="5098"/>
    <cellStyle name="Note 5 2 5 4 2 2" xfId="22534"/>
    <cellStyle name="Note 5 2 5 4 2 3" xfId="36986"/>
    <cellStyle name="Note 5 2 5 4 3" xfId="7560"/>
    <cellStyle name="Note 5 2 5 4 3 2" xfId="24995"/>
    <cellStyle name="Note 5 2 5 4 3 3" xfId="39447"/>
    <cellStyle name="Note 5 2 5 4 4" xfId="10001"/>
    <cellStyle name="Note 5 2 5 4 4 2" xfId="27436"/>
    <cellStyle name="Note 5 2 5 4 4 3" xfId="41888"/>
    <cellStyle name="Note 5 2 5 4 5" xfId="12421"/>
    <cellStyle name="Note 5 2 5 4 5 2" xfId="29856"/>
    <cellStyle name="Note 5 2 5 4 5 3" xfId="44308"/>
    <cellStyle name="Note 5 2 5 4 6" xfId="15426"/>
    <cellStyle name="Note 5 2 5 4 6 2" xfId="32861"/>
    <cellStyle name="Note 5 2 5 4 6 3" xfId="47313"/>
    <cellStyle name="Note 5 2 5 4 7" xfId="19428"/>
    <cellStyle name="Note 5 2 5 4 8" xfId="20588"/>
    <cellStyle name="Note 5 2 5 5" xfId="5095"/>
    <cellStyle name="Note 5 2 5 5 2" xfId="14450"/>
    <cellStyle name="Note 5 2 5 5 2 2" xfId="31885"/>
    <cellStyle name="Note 5 2 5 5 2 3" xfId="46337"/>
    <cellStyle name="Note 5 2 5 5 3" xfId="16911"/>
    <cellStyle name="Note 5 2 5 5 3 2" xfId="34346"/>
    <cellStyle name="Note 5 2 5 5 3 3" xfId="48798"/>
    <cellStyle name="Note 5 2 5 5 4" xfId="22531"/>
    <cellStyle name="Note 5 2 5 5 5" xfId="36983"/>
    <cellStyle name="Note 5 2 5 6" xfId="7557"/>
    <cellStyle name="Note 5 2 5 6 2" xfId="24992"/>
    <cellStyle name="Note 5 2 5 6 3" xfId="39444"/>
    <cellStyle name="Note 5 2 5 7" xfId="9998"/>
    <cellStyle name="Note 5 2 5 7 2" xfId="27433"/>
    <cellStyle name="Note 5 2 5 7 3" xfId="41885"/>
    <cellStyle name="Note 5 2 5 8" xfId="12418"/>
    <cellStyle name="Note 5 2 5 8 2" xfId="29853"/>
    <cellStyle name="Note 5 2 5 8 3" xfId="44305"/>
    <cellStyle name="Note 5 2 5 9" xfId="19425"/>
    <cellStyle name="Note 5 2 6" xfId="2588"/>
    <cellStyle name="Note 5 2 6 2" xfId="5099"/>
    <cellStyle name="Note 5 2 6 2 2" xfId="14453"/>
    <cellStyle name="Note 5 2 6 2 2 2" xfId="31888"/>
    <cellStyle name="Note 5 2 6 2 2 3" xfId="46340"/>
    <cellStyle name="Note 5 2 6 2 3" xfId="16914"/>
    <cellStyle name="Note 5 2 6 2 3 2" xfId="34349"/>
    <cellStyle name="Note 5 2 6 2 3 3" xfId="48801"/>
    <cellStyle name="Note 5 2 6 2 4" xfId="22535"/>
    <cellStyle name="Note 5 2 6 2 5" xfId="36987"/>
    <cellStyle name="Note 5 2 6 3" xfId="7561"/>
    <cellStyle name="Note 5 2 6 3 2" xfId="24996"/>
    <cellStyle name="Note 5 2 6 3 3" xfId="39448"/>
    <cellStyle name="Note 5 2 6 4" xfId="10002"/>
    <cellStyle name="Note 5 2 6 4 2" xfId="27437"/>
    <cellStyle name="Note 5 2 6 4 3" xfId="41889"/>
    <cellStyle name="Note 5 2 6 5" xfId="12422"/>
    <cellStyle name="Note 5 2 6 5 2" xfId="29857"/>
    <cellStyle name="Note 5 2 6 5 3" xfId="44309"/>
    <cellStyle name="Note 5 2 6 6" xfId="19429"/>
    <cellStyle name="Note 5 2 7" xfId="2589"/>
    <cellStyle name="Note 5 2 7 2" xfId="5100"/>
    <cellStyle name="Note 5 2 7 2 2" xfId="14454"/>
    <cellStyle name="Note 5 2 7 2 2 2" xfId="31889"/>
    <cellStyle name="Note 5 2 7 2 2 3" xfId="46341"/>
    <cellStyle name="Note 5 2 7 2 3" xfId="16915"/>
    <cellStyle name="Note 5 2 7 2 3 2" xfId="34350"/>
    <cellStyle name="Note 5 2 7 2 3 3" xfId="48802"/>
    <cellStyle name="Note 5 2 7 2 4" xfId="22536"/>
    <cellStyle name="Note 5 2 7 2 5" xfId="36988"/>
    <cellStyle name="Note 5 2 7 3" xfId="7562"/>
    <cellStyle name="Note 5 2 7 3 2" xfId="24997"/>
    <cellStyle name="Note 5 2 7 3 3" xfId="39449"/>
    <cellStyle name="Note 5 2 7 4" xfId="10003"/>
    <cellStyle name="Note 5 2 7 4 2" xfId="27438"/>
    <cellStyle name="Note 5 2 7 4 3" xfId="41890"/>
    <cellStyle name="Note 5 2 7 5" xfId="12423"/>
    <cellStyle name="Note 5 2 7 5 2" xfId="29858"/>
    <cellStyle name="Note 5 2 7 5 3" xfId="44310"/>
    <cellStyle name="Note 5 2 7 6" xfId="19430"/>
    <cellStyle name="Note 5 2 8" xfId="2590"/>
    <cellStyle name="Note 5 2 8 2" xfId="5101"/>
    <cellStyle name="Note 5 2 8 2 2" xfId="22537"/>
    <cellStyle name="Note 5 2 8 2 3" xfId="36989"/>
    <cellStyle name="Note 5 2 8 3" xfId="7563"/>
    <cellStyle name="Note 5 2 8 3 2" xfId="24998"/>
    <cellStyle name="Note 5 2 8 3 3" xfId="39450"/>
    <cellStyle name="Note 5 2 8 4" xfId="10004"/>
    <cellStyle name="Note 5 2 8 4 2" xfId="27439"/>
    <cellStyle name="Note 5 2 8 4 3" xfId="41891"/>
    <cellStyle name="Note 5 2 8 5" xfId="12424"/>
    <cellStyle name="Note 5 2 8 5 2" xfId="29859"/>
    <cellStyle name="Note 5 2 8 5 3" xfId="44311"/>
    <cellStyle name="Note 5 2 8 6" xfId="15427"/>
    <cellStyle name="Note 5 2 8 6 2" xfId="32862"/>
    <cellStyle name="Note 5 2 8 6 3" xfId="47314"/>
    <cellStyle name="Note 5 2 8 7" xfId="19431"/>
    <cellStyle name="Note 5 2 8 8" xfId="20589"/>
    <cellStyle name="Note 5 2 9" xfId="5082"/>
    <cellStyle name="Note 5 2 9 2" xfId="14440"/>
    <cellStyle name="Note 5 2 9 2 2" xfId="31875"/>
    <cellStyle name="Note 5 2 9 2 3" xfId="46327"/>
    <cellStyle name="Note 5 2 9 3" xfId="16901"/>
    <cellStyle name="Note 5 2 9 3 2" xfId="34336"/>
    <cellStyle name="Note 5 2 9 3 3" xfId="48788"/>
    <cellStyle name="Note 5 2 9 4" xfId="22518"/>
    <cellStyle name="Note 5 2 9 5" xfId="36970"/>
    <cellStyle name="Note 5 20" xfId="2591"/>
    <cellStyle name="Note 5 20 10" xfId="19432"/>
    <cellStyle name="Note 5 20 2" xfId="2592"/>
    <cellStyle name="Note 5 20 2 10" xfId="10006"/>
    <cellStyle name="Note 5 20 2 10 2" xfId="27441"/>
    <cellStyle name="Note 5 20 2 10 3" xfId="41893"/>
    <cellStyle name="Note 5 20 2 11" xfId="12426"/>
    <cellStyle name="Note 5 20 2 11 2" xfId="29861"/>
    <cellStyle name="Note 5 20 2 11 3" xfId="44313"/>
    <cellStyle name="Note 5 20 2 12" xfId="19433"/>
    <cellStyle name="Note 5 20 2 2" xfId="2593"/>
    <cellStyle name="Note 5 20 2 2 2" xfId="2594"/>
    <cellStyle name="Note 5 20 2 2 2 2" xfId="5105"/>
    <cellStyle name="Note 5 20 2 2 2 2 2" xfId="14458"/>
    <cellStyle name="Note 5 20 2 2 2 2 2 2" xfId="31893"/>
    <cellStyle name="Note 5 20 2 2 2 2 2 3" xfId="46345"/>
    <cellStyle name="Note 5 20 2 2 2 2 3" xfId="16919"/>
    <cellStyle name="Note 5 20 2 2 2 2 3 2" xfId="34354"/>
    <cellStyle name="Note 5 20 2 2 2 2 3 3" xfId="48806"/>
    <cellStyle name="Note 5 20 2 2 2 2 4" xfId="22541"/>
    <cellStyle name="Note 5 20 2 2 2 2 5" xfId="36993"/>
    <cellStyle name="Note 5 20 2 2 2 3" xfId="7567"/>
    <cellStyle name="Note 5 20 2 2 2 3 2" xfId="25002"/>
    <cellStyle name="Note 5 20 2 2 2 3 3" xfId="39454"/>
    <cellStyle name="Note 5 20 2 2 2 4" xfId="10008"/>
    <cellStyle name="Note 5 20 2 2 2 4 2" xfId="27443"/>
    <cellStyle name="Note 5 20 2 2 2 4 3" xfId="41895"/>
    <cellStyle name="Note 5 20 2 2 2 5" xfId="12428"/>
    <cellStyle name="Note 5 20 2 2 2 5 2" xfId="29863"/>
    <cellStyle name="Note 5 20 2 2 2 5 3" xfId="44315"/>
    <cellStyle name="Note 5 20 2 2 2 6" xfId="19435"/>
    <cellStyle name="Note 5 20 2 2 3" xfId="2595"/>
    <cellStyle name="Note 5 20 2 2 3 2" xfId="5106"/>
    <cellStyle name="Note 5 20 2 2 3 2 2" xfId="14459"/>
    <cellStyle name="Note 5 20 2 2 3 2 2 2" xfId="31894"/>
    <cellStyle name="Note 5 20 2 2 3 2 2 3" xfId="46346"/>
    <cellStyle name="Note 5 20 2 2 3 2 3" xfId="16920"/>
    <cellStyle name="Note 5 20 2 2 3 2 3 2" xfId="34355"/>
    <cellStyle name="Note 5 20 2 2 3 2 3 3" xfId="48807"/>
    <cellStyle name="Note 5 20 2 2 3 2 4" xfId="22542"/>
    <cellStyle name="Note 5 20 2 2 3 2 5" xfId="36994"/>
    <cellStyle name="Note 5 20 2 2 3 3" xfId="7568"/>
    <cellStyle name="Note 5 20 2 2 3 3 2" xfId="25003"/>
    <cellStyle name="Note 5 20 2 2 3 3 3" xfId="39455"/>
    <cellStyle name="Note 5 20 2 2 3 4" xfId="10009"/>
    <cellStyle name="Note 5 20 2 2 3 4 2" xfId="27444"/>
    <cellStyle name="Note 5 20 2 2 3 4 3" xfId="41896"/>
    <cellStyle name="Note 5 20 2 2 3 5" xfId="12429"/>
    <cellStyle name="Note 5 20 2 2 3 5 2" xfId="29864"/>
    <cellStyle name="Note 5 20 2 2 3 5 3" xfId="44316"/>
    <cellStyle name="Note 5 20 2 2 3 6" xfId="19436"/>
    <cellStyle name="Note 5 20 2 2 4" xfId="2596"/>
    <cellStyle name="Note 5 20 2 2 4 2" xfId="5107"/>
    <cellStyle name="Note 5 20 2 2 4 2 2" xfId="22543"/>
    <cellStyle name="Note 5 20 2 2 4 2 3" xfId="36995"/>
    <cellStyle name="Note 5 20 2 2 4 3" xfId="7569"/>
    <cellStyle name="Note 5 20 2 2 4 3 2" xfId="25004"/>
    <cellStyle name="Note 5 20 2 2 4 3 3" xfId="39456"/>
    <cellStyle name="Note 5 20 2 2 4 4" xfId="10010"/>
    <cellStyle name="Note 5 20 2 2 4 4 2" xfId="27445"/>
    <cellStyle name="Note 5 20 2 2 4 4 3" xfId="41897"/>
    <cellStyle name="Note 5 20 2 2 4 5" xfId="12430"/>
    <cellStyle name="Note 5 20 2 2 4 5 2" xfId="29865"/>
    <cellStyle name="Note 5 20 2 2 4 5 3" xfId="44317"/>
    <cellStyle name="Note 5 20 2 2 4 6" xfId="15428"/>
    <cellStyle name="Note 5 20 2 2 4 6 2" xfId="32863"/>
    <cellStyle name="Note 5 20 2 2 4 6 3" xfId="47315"/>
    <cellStyle name="Note 5 20 2 2 4 7" xfId="19437"/>
    <cellStyle name="Note 5 20 2 2 4 8" xfId="20590"/>
    <cellStyle name="Note 5 20 2 2 5" xfId="5104"/>
    <cellStyle name="Note 5 20 2 2 5 2" xfId="14457"/>
    <cellStyle name="Note 5 20 2 2 5 2 2" xfId="31892"/>
    <cellStyle name="Note 5 20 2 2 5 2 3" xfId="46344"/>
    <cellStyle name="Note 5 20 2 2 5 3" xfId="16918"/>
    <cellStyle name="Note 5 20 2 2 5 3 2" xfId="34353"/>
    <cellStyle name="Note 5 20 2 2 5 3 3" xfId="48805"/>
    <cellStyle name="Note 5 20 2 2 5 4" xfId="22540"/>
    <cellStyle name="Note 5 20 2 2 5 5" xfId="36992"/>
    <cellStyle name="Note 5 20 2 2 6" xfId="7566"/>
    <cellStyle name="Note 5 20 2 2 6 2" xfId="25001"/>
    <cellStyle name="Note 5 20 2 2 6 3" xfId="39453"/>
    <cellStyle name="Note 5 20 2 2 7" xfId="10007"/>
    <cellStyle name="Note 5 20 2 2 7 2" xfId="27442"/>
    <cellStyle name="Note 5 20 2 2 7 3" xfId="41894"/>
    <cellStyle name="Note 5 20 2 2 8" xfId="12427"/>
    <cellStyle name="Note 5 20 2 2 8 2" xfId="29862"/>
    <cellStyle name="Note 5 20 2 2 8 3" xfId="44314"/>
    <cellStyle name="Note 5 20 2 2 9" xfId="19434"/>
    <cellStyle name="Note 5 20 2 3" xfId="2597"/>
    <cellStyle name="Note 5 20 2 3 2" xfId="2598"/>
    <cellStyle name="Note 5 20 2 3 2 2" xfId="5109"/>
    <cellStyle name="Note 5 20 2 3 2 2 2" xfId="14461"/>
    <cellStyle name="Note 5 20 2 3 2 2 2 2" xfId="31896"/>
    <cellStyle name="Note 5 20 2 3 2 2 2 3" xfId="46348"/>
    <cellStyle name="Note 5 20 2 3 2 2 3" xfId="16922"/>
    <cellStyle name="Note 5 20 2 3 2 2 3 2" xfId="34357"/>
    <cellStyle name="Note 5 20 2 3 2 2 3 3" xfId="48809"/>
    <cellStyle name="Note 5 20 2 3 2 2 4" xfId="22545"/>
    <cellStyle name="Note 5 20 2 3 2 2 5" xfId="36997"/>
    <cellStyle name="Note 5 20 2 3 2 3" xfId="7571"/>
    <cellStyle name="Note 5 20 2 3 2 3 2" xfId="25006"/>
    <cellStyle name="Note 5 20 2 3 2 3 3" xfId="39458"/>
    <cellStyle name="Note 5 20 2 3 2 4" xfId="10012"/>
    <cellStyle name="Note 5 20 2 3 2 4 2" xfId="27447"/>
    <cellStyle name="Note 5 20 2 3 2 4 3" xfId="41899"/>
    <cellStyle name="Note 5 20 2 3 2 5" xfId="12432"/>
    <cellStyle name="Note 5 20 2 3 2 5 2" xfId="29867"/>
    <cellStyle name="Note 5 20 2 3 2 5 3" xfId="44319"/>
    <cellStyle name="Note 5 20 2 3 2 6" xfId="19439"/>
    <cellStyle name="Note 5 20 2 3 3" xfId="2599"/>
    <cellStyle name="Note 5 20 2 3 3 2" xfId="5110"/>
    <cellStyle name="Note 5 20 2 3 3 2 2" xfId="14462"/>
    <cellStyle name="Note 5 20 2 3 3 2 2 2" xfId="31897"/>
    <cellStyle name="Note 5 20 2 3 3 2 2 3" xfId="46349"/>
    <cellStyle name="Note 5 20 2 3 3 2 3" xfId="16923"/>
    <cellStyle name="Note 5 20 2 3 3 2 3 2" xfId="34358"/>
    <cellStyle name="Note 5 20 2 3 3 2 3 3" xfId="48810"/>
    <cellStyle name="Note 5 20 2 3 3 2 4" xfId="22546"/>
    <cellStyle name="Note 5 20 2 3 3 2 5" xfId="36998"/>
    <cellStyle name="Note 5 20 2 3 3 3" xfId="7572"/>
    <cellStyle name="Note 5 20 2 3 3 3 2" xfId="25007"/>
    <cellStyle name="Note 5 20 2 3 3 3 3" xfId="39459"/>
    <cellStyle name="Note 5 20 2 3 3 4" xfId="10013"/>
    <cellStyle name="Note 5 20 2 3 3 4 2" xfId="27448"/>
    <cellStyle name="Note 5 20 2 3 3 4 3" xfId="41900"/>
    <cellStyle name="Note 5 20 2 3 3 5" xfId="12433"/>
    <cellStyle name="Note 5 20 2 3 3 5 2" xfId="29868"/>
    <cellStyle name="Note 5 20 2 3 3 5 3" xfId="44320"/>
    <cellStyle name="Note 5 20 2 3 3 6" xfId="19440"/>
    <cellStyle name="Note 5 20 2 3 4" xfId="2600"/>
    <cellStyle name="Note 5 20 2 3 4 2" xfId="5111"/>
    <cellStyle name="Note 5 20 2 3 4 2 2" xfId="22547"/>
    <cellStyle name="Note 5 20 2 3 4 2 3" xfId="36999"/>
    <cellStyle name="Note 5 20 2 3 4 3" xfId="7573"/>
    <cellStyle name="Note 5 20 2 3 4 3 2" xfId="25008"/>
    <cellStyle name="Note 5 20 2 3 4 3 3" xfId="39460"/>
    <cellStyle name="Note 5 20 2 3 4 4" xfId="10014"/>
    <cellStyle name="Note 5 20 2 3 4 4 2" xfId="27449"/>
    <cellStyle name="Note 5 20 2 3 4 4 3" xfId="41901"/>
    <cellStyle name="Note 5 20 2 3 4 5" xfId="12434"/>
    <cellStyle name="Note 5 20 2 3 4 5 2" xfId="29869"/>
    <cellStyle name="Note 5 20 2 3 4 5 3" xfId="44321"/>
    <cellStyle name="Note 5 20 2 3 4 6" xfId="15429"/>
    <cellStyle name="Note 5 20 2 3 4 6 2" xfId="32864"/>
    <cellStyle name="Note 5 20 2 3 4 6 3" xfId="47316"/>
    <cellStyle name="Note 5 20 2 3 4 7" xfId="19441"/>
    <cellStyle name="Note 5 20 2 3 4 8" xfId="20591"/>
    <cellStyle name="Note 5 20 2 3 5" xfId="5108"/>
    <cellStyle name="Note 5 20 2 3 5 2" xfId="14460"/>
    <cellStyle name="Note 5 20 2 3 5 2 2" xfId="31895"/>
    <cellStyle name="Note 5 20 2 3 5 2 3" xfId="46347"/>
    <cellStyle name="Note 5 20 2 3 5 3" xfId="16921"/>
    <cellStyle name="Note 5 20 2 3 5 3 2" xfId="34356"/>
    <cellStyle name="Note 5 20 2 3 5 3 3" xfId="48808"/>
    <cellStyle name="Note 5 20 2 3 5 4" xfId="22544"/>
    <cellStyle name="Note 5 20 2 3 5 5" xfId="36996"/>
    <cellStyle name="Note 5 20 2 3 6" xfId="7570"/>
    <cellStyle name="Note 5 20 2 3 6 2" xfId="25005"/>
    <cellStyle name="Note 5 20 2 3 6 3" xfId="39457"/>
    <cellStyle name="Note 5 20 2 3 7" xfId="10011"/>
    <cellStyle name="Note 5 20 2 3 7 2" xfId="27446"/>
    <cellStyle name="Note 5 20 2 3 7 3" xfId="41898"/>
    <cellStyle name="Note 5 20 2 3 8" xfId="12431"/>
    <cellStyle name="Note 5 20 2 3 8 2" xfId="29866"/>
    <cellStyle name="Note 5 20 2 3 8 3" xfId="44318"/>
    <cellStyle name="Note 5 20 2 3 9" xfId="19438"/>
    <cellStyle name="Note 5 20 2 4" xfId="2601"/>
    <cellStyle name="Note 5 20 2 4 2" xfId="2602"/>
    <cellStyle name="Note 5 20 2 4 2 2" xfId="5113"/>
    <cellStyle name="Note 5 20 2 4 2 2 2" xfId="14464"/>
    <cellStyle name="Note 5 20 2 4 2 2 2 2" xfId="31899"/>
    <cellStyle name="Note 5 20 2 4 2 2 2 3" xfId="46351"/>
    <cellStyle name="Note 5 20 2 4 2 2 3" xfId="16925"/>
    <cellStyle name="Note 5 20 2 4 2 2 3 2" xfId="34360"/>
    <cellStyle name="Note 5 20 2 4 2 2 3 3" xfId="48812"/>
    <cellStyle name="Note 5 20 2 4 2 2 4" xfId="22549"/>
    <cellStyle name="Note 5 20 2 4 2 2 5" xfId="37001"/>
    <cellStyle name="Note 5 20 2 4 2 3" xfId="7575"/>
    <cellStyle name="Note 5 20 2 4 2 3 2" xfId="25010"/>
    <cellStyle name="Note 5 20 2 4 2 3 3" xfId="39462"/>
    <cellStyle name="Note 5 20 2 4 2 4" xfId="10016"/>
    <cellStyle name="Note 5 20 2 4 2 4 2" xfId="27451"/>
    <cellStyle name="Note 5 20 2 4 2 4 3" xfId="41903"/>
    <cellStyle name="Note 5 20 2 4 2 5" xfId="12436"/>
    <cellStyle name="Note 5 20 2 4 2 5 2" xfId="29871"/>
    <cellStyle name="Note 5 20 2 4 2 5 3" xfId="44323"/>
    <cellStyle name="Note 5 20 2 4 2 6" xfId="19443"/>
    <cellStyle name="Note 5 20 2 4 3" xfId="2603"/>
    <cellStyle name="Note 5 20 2 4 3 2" xfId="5114"/>
    <cellStyle name="Note 5 20 2 4 3 2 2" xfId="14465"/>
    <cellStyle name="Note 5 20 2 4 3 2 2 2" xfId="31900"/>
    <cellStyle name="Note 5 20 2 4 3 2 2 3" xfId="46352"/>
    <cellStyle name="Note 5 20 2 4 3 2 3" xfId="16926"/>
    <cellStyle name="Note 5 20 2 4 3 2 3 2" xfId="34361"/>
    <cellStyle name="Note 5 20 2 4 3 2 3 3" xfId="48813"/>
    <cellStyle name="Note 5 20 2 4 3 2 4" xfId="22550"/>
    <cellStyle name="Note 5 20 2 4 3 2 5" xfId="37002"/>
    <cellStyle name="Note 5 20 2 4 3 3" xfId="7576"/>
    <cellStyle name="Note 5 20 2 4 3 3 2" xfId="25011"/>
    <cellStyle name="Note 5 20 2 4 3 3 3" xfId="39463"/>
    <cellStyle name="Note 5 20 2 4 3 4" xfId="10017"/>
    <cellStyle name="Note 5 20 2 4 3 4 2" xfId="27452"/>
    <cellStyle name="Note 5 20 2 4 3 4 3" xfId="41904"/>
    <cellStyle name="Note 5 20 2 4 3 5" xfId="12437"/>
    <cellStyle name="Note 5 20 2 4 3 5 2" xfId="29872"/>
    <cellStyle name="Note 5 20 2 4 3 5 3" xfId="44324"/>
    <cellStyle name="Note 5 20 2 4 3 6" xfId="19444"/>
    <cellStyle name="Note 5 20 2 4 4" xfId="2604"/>
    <cellStyle name="Note 5 20 2 4 4 2" xfId="5115"/>
    <cellStyle name="Note 5 20 2 4 4 2 2" xfId="22551"/>
    <cellStyle name="Note 5 20 2 4 4 2 3" xfId="37003"/>
    <cellStyle name="Note 5 20 2 4 4 3" xfId="7577"/>
    <cellStyle name="Note 5 20 2 4 4 3 2" xfId="25012"/>
    <cellStyle name="Note 5 20 2 4 4 3 3" xfId="39464"/>
    <cellStyle name="Note 5 20 2 4 4 4" xfId="10018"/>
    <cellStyle name="Note 5 20 2 4 4 4 2" xfId="27453"/>
    <cellStyle name="Note 5 20 2 4 4 4 3" xfId="41905"/>
    <cellStyle name="Note 5 20 2 4 4 5" xfId="12438"/>
    <cellStyle name="Note 5 20 2 4 4 5 2" xfId="29873"/>
    <cellStyle name="Note 5 20 2 4 4 5 3" xfId="44325"/>
    <cellStyle name="Note 5 20 2 4 4 6" xfId="15430"/>
    <cellStyle name="Note 5 20 2 4 4 6 2" xfId="32865"/>
    <cellStyle name="Note 5 20 2 4 4 6 3" xfId="47317"/>
    <cellStyle name="Note 5 20 2 4 4 7" xfId="19445"/>
    <cellStyle name="Note 5 20 2 4 4 8" xfId="20592"/>
    <cellStyle name="Note 5 20 2 4 5" xfId="5112"/>
    <cellStyle name="Note 5 20 2 4 5 2" xfId="14463"/>
    <cellStyle name="Note 5 20 2 4 5 2 2" xfId="31898"/>
    <cellStyle name="Note 5 20 2 4 5 2 3" xfId="46350"/>
    <cellStyle name="Note 5 20 2 4 5 3" xfId="16924"/>
    <cellStyle name="Note 5 20 2 4 5 3 2" xfId="34359"/>
    <cellStyle name="Note 5 20 2 4 5 3 3" xfId="48811"/>
    <cellStyle name="Note 5 20 2 4 5 4" xfId="22548"/>
    <cellStyle name="Note 5 20 2 4 5 5" xfId="37000"/>
    <cellStyle name="Note 5 20 2 4 6" xfId="7574"/>
    <cellStyle name="Note 5 20 2 4 6 2" xfId="25009"/>
    <cellStyle name="Note 5 20 2 4 6 3" xfId="39461"/>
    <cellStyle name="Note 5 20 2 4 7" xfId="10015"/>
    <cellStyle name="Note 5 20 2 4 7 2" xfId="27450"/>
    <cellStyle name="Note 5 20 2 4 7 3" xfId="41902"/>
    <cellStyle name="Note 5 20 2 4 8" xfId="12435"/>
    <cellStyle name="Note 5 20 2 4 8 2" xfId="29870"/>
    <cellStyle name="Note 5 20 2 4 8 3" xfId="44322"/>
    <cellStyle name="Note 5 20 2 4 9" xfId="19442"/>
    <cellStyle name="Note 5 20 2 5" xfId="2605"/>
    <cellStyle name="Note 5 20 2 5 2" xfId="5116"/>
    <cellStyle name="Note 5 20 2 5 2 2" xfId="14466"/>
    <cellStyle name="Note 5 20 2 5 2 2 2" xfId="31901"/>
    <cellStyle name="Note 5 20 2 5 2 2 3" xfId="46353"/>
    <cellStyle name="Note 5 20 2 5 2 3" xfId="16927"/>
    <cellStyle name="Note 5 20 2 5 2 3 2" xfId="34362"/>
    <cellStyle name="Note 5 20 2 5 2 3 3" xfId="48814"/>
    <cellStyle name="Note 5 20 2 5 2 4" xfId="22552"/>
    <cellStyle name="Note 5 20 2 5 2 5" xfId="37004"/>
    <cellStyle name="Note 5 20 2 5 3" xfId="7578"/>
    <cellStyle name="Note 5 20 2 5 3 2" xfId="25013"/>
    <cellStyle name="Note 5 20 2 5 3 3" xfId="39465"/>
    <cellStyle name="Note 5 20 2 5 4" xfId="10019"/>
    <cellStyle name="Note 5 20 2 5 4 2" xfId="27454"/>
    <cellStyle name="Note 5 20 2 5 4 3" xfId="41906"/>
    <cellStyle name="Note 5 20 2 5 5" xfId="12439"/>
    <cellStyle name="Note 5 20 2 5 5 2" xfId="29874"/>
    <cellStyle name="Note 5 20 2 5 5 3" xfId="44326"/>
    <cellStyle name="Note 5 20 2 5 6" xfId="19446"/>
    <cellStyle name="Note 5 20 2 6" xfId="2606"/>
    <cellStyle name="Note 5 20 2 6 2" xfId="5117"/>
    <cellStyle name="Note 5 20 2 6 2 2" xfId="14467"/>
    <cellStyle name="Note 5 20 2 6 2 2 2" xfId="31902"/>
    <cellStyle name="Note 5 20 2 6 2 2 3" xfId="46354"/>
    <cellStyle name="Note 5 20 2 6 2 3" xfId="16928"/>
    <cellStyle name="Note 5 20 2 6 2 3 2" xfId="34363"/>
    <cellStyle name="Note 5 20 2 6 2 3 3" xfId="48815"/>
    <cellStyle name="Note 5 20 2 6 2 4" xfId="22553"/>
    <cellStyle name="Note 5 20 2 6 2 5" xfId="37005"/>
    <cellStyle name="Note 5 20 2 6 3" xfId="7579"/>
    <cellStyle name="Note 5 20 2 6 3 2" xfId="25014"/>
    <cellStyle name="Note 5 20 2 6 3 3" xfId="39466"/>
    <cellStyle name="Note 5 20 2 6 4" xfId="10020"/>
    <cellStyle name="Note 5 20 2 6 4 2" xfId="27455"/>
    <cellStyle name="Note 5 20 2 6 4 3" xfId="41907"/>
    <cellStyle name="Note 5 20 2 6 5" xfId="12440"/>
    <cellStyle name="Note 5 20 2 6 5 2" xfId="29875"/>
    <cellStyle name="Note 5 20 2 6 5 3" xfId="44327"/>
    <cellStyle name="Note 5 20 2 6 6" xfId="19447"/>
    <cellStyle name="Note 5 20 2 7" xfId="2607"/>
    <cellStyle name="Note 5 20 2 7 2" xfId="5118"/>
    <cellStyle name="Note 5 20 2 7 2 2" xfId="22554"/>
    <cellStyle name="Note 5 20 2 7 2 3" xfId="37006"/>
    <cellStyle name="Note 5 20 2 7 3" xfId="7580"/>
    <cellStyle name="Note 5 20 2 7 3 2" xfId="25015"/>
    <cellStyle name="Note 5 20 2 7 3 3" xfId="39467"/>
    <cellStyle name="Note 5 20 2 7 4" xfId="10021"/>
    <cellStyle name="Note 5 20 2 7 4 2" xfId="27456"/>
    <cellStyle name="Note 5 20 2 7 4 3" xfId="41908"/>
    <cellStyle name="Note 5 20 2 7 5" xfId="12441"/>
    <cellStyle name="Note 5 20 2 7 5 2" xfId="29876"/>
    <cellStyle name="Note 5 20 2 7 5 3" xfId="44328"/>
    <cellStyle name="Note 5 20 2 7 6" xfId="15431"/>
    <cellStyle name="Note 5 20 2 7 6 2" xfId="32866"/>
    <cellStyle name="Note 5 20 2 7 6 3" xfId="47318"/>
    <cellStyle name="Note 5 20 2 7 7" xfId="19448"/>
    <cellStyle name="Note 5 20 2 7 8" xfId="20593"/>
    <cellStyle name="Note 5 20 2 8" xfId="5103"/>
    <cellStyle name="Note 5 20 2 8 2" xfId="14456"/>
    <cellStyle name="Note 5 20 2 8 2 2" xfId="31891"/>
    <cellStyle name="Note 5 20 2 8 2 3" xfId="46343"/>
    <cellStyle name="Note 5 20 2 8 3" xfId="16917"/>
    <cellStyle name="Note 5 20 2 8 3 2" xfId="34352"/>
    <cellStyle name="Note 5 20 2 8 3 3" xfId="48804"/>
    <cellStyle name="Note 5 20 2 8 4" xfId="22539"/>
    <cellStyle name="Note 5 20 2 8 5" xfId="36991"/>
    <cellStyle name="Note 5 20 2 9" xfId="7565"/>
    <cellStyle name="Note 5 20 2 9 2" xfId="25000"/>
    <cellStyle name="Note 5 20 2 9 3" xfId="39452"/>
    <cellStyle name="Note 5 20 3" xfId="2608"/>
    <cellStyle name="Note 5 20 3 2" xfId="5119"/>
    <cellStyle name="Note 5 20 3 2 2" xfId="14468"/>
    <cellStyle name="Note 5 20 3 2 2 2" xfId="31903"/>
    <cellStyle name="Note 5 20 3 2 2 3" xfId="46355"/>
    <cellStyle name="Note 5 20 3 2 3" xfId="16929"/>
    <cellStyle name="Note 5 20 3 2 3 2" xfId="34364"/>
    <cellStyle name="Note 5 20 3 2 3 3" xfId="48816"/>
    <cellStyle name="Note 5 20 3 2 4" xfId="22555"/>
    <cellStyle name="Note 5 20 3 2 5" xfId="37007"/>
    <cellStyle name="Note 5 20 3 3" xfId="7581"/>
    <cellStyle name="Note 5 20 3 3 2" xfId="25016"/>
    <cellStyle name="Note 5 20 3 3 3" xfId="39468"/>
    <cellStyle name="Note 5 20 3 4" xfId="10022"/>
    <cellStyle name="Note 5 20 3 4 2" xfId="27457"/>
    <cellStyle name="Note 5 20 3 4 3" xfId="41909"/>
    <cellStyle name="Note 5 20 3 5" xfId="12442"/>
    <cellStyle name="Note 5 20 3 5 2" xfId="29877"/>
    <cellStyle name="Note 5 20 3 5 3" xfId="44329"/>
    <cellStyle name="Note 5 20 3 6" xfId="19449"/>
    <cellStyle name="Note 5 20 4" xfId="2609"/>
    <cellStyle name="Note 5 20 4 2" xfId="5120"/>
    <cellStyle name="Note 5 20 4 2 2" xfId="14469"/>
    <cellStyle name="Note 5 20 4 2 2 2" xfId="31904"/>
    <cellStyle name="Note 5 20 4 2 2 3" xfId="46356"/>
    <cellStyle name="Note 5 20 4 2 3" xfId="16930"/>
    <cellStyle name="Note 5 20 4 2 3 2" xfId="34365"/>
    <cellStyle name="Note 5 20 4 2 3 3" xfId="48817"/>
    <cellStyle name="Note 5 20 4 2 4" xfId="22556"/>
    <cellStyle name="Note 5 20 4 2 5" xfId="37008"/>
    <cellStyle name="Note 5 20 4 3" xfId="7582"/>
    <cellStyle name="Note 5 20 4 3 2" xfId="25017"/>
    <cellStyle name="Note 5 20 4 3 3" xfId="39469"/>
    <cellStyle name="Note 5 20 4 4" xfId="10023"/>
    <cellStyle name="Note 5 20 4 4 2" xfId="27458"/>
    <cellStyle name="Note 5 20 4 4 3" xfId="41910"/>
    <cellStyle name="Note 5 20 4 5" xfId="12443"/>
    <cellStyle name="Note 5 20 4 5 2" xfId="29878"/>
    <cellStyle name="Note 5 20 4 5 3" xfId="44330"/>
    <cellStyle name="Note 5 20 4 6" xfId="19450"/>
    <cellStyle name="Note 5 20 5" xfId="2610"/>
    <cellStyle name="Note 5 20 5 2" xfId="5121"/>
    <cellStyle name="Note 5 20 5 2 2" xfId="22557"/>
    <cellStyle name="Note 5 20 5 2 3" xfId="37009"/>
    <cellStyle name="Note 5 20 5 3" xfId="7583"/>
    <cellStyle name="Note 5 20 5 3 2" xfId="25018"/>
    <cellStyle name="Note 5 20 5 3 3" xfId="39470"/>
    <cellStyle name="Note 5 20 5 4" xfId="10024"/>
    <cellStyle name="Note 5 20 5 4 2" xfId="27459"/>
    <cellStyle name="Note 5 20 5 4 3" xfId="41911"/>
    <cellStyle name="Note 5 20 5 5" xfId="12444"/>
    <cellStyle name="Note 5 20 5 5 2" xfId="29879"/>
    <cellStyle name="Note 5 20 5 5 3" xfId="44331"/>
    <cellStyle name="Note 5 20 5 6" xfId="15432"/>
    <cellStyle name="Note 5 20 5 6 2" xfId="32867"/>
    <cellStyle name="Note 5 20 5 6 3" xfId="47319"/>
    <cellStyle name="Note 5 20 5 7" xfId="19451"/>
    <cellStyle name="Note 5 20 5 8" xfId="20594"/>
    <cellStyle name="Note 5 20 6" xfId="5102"/>
    <cellStyle name="Note 5 20 6 2" xfId="14455"/>
    <cellStyle name="Note 5 20 6 2 2" xfId="31890"/>
    <cellStyle name="Note 5 20 6 2 3" xfId="46342"/>
    <cellStyle name="Note 5 20 6 3" xfId="16916"/>
    <cellStyle name="Note 5 20 6 3 2" xfId="34351"/>
    <cellStyle name="Note 5 20 6 3 3" xfId="48803"/>
    <cellStyle name="Note 5 20 6 4" xfId="22538"/>
    <cellStyle name="Note 5 20 6 5" xfId="36990"/>
    <cellStyle name="Note 5 20 7" xfId="7564"/>
    <cellStyle name="Note 5 20 7 2" xfId="24999"/>
    <cellStyle name="Note 5 20 7 3" xfId="39451"/>
    <cellStyle name="Note 5 20 8" xfId="10005"/>
    <cellStyle name="Note 5 20 8 2" xfId="27440"/>
    <cellStyle name="Note 5 20 8 3" xfId="41892"/>
    <cellStyle name="Note 5 20 9" xfId="12425"/>
    <cellStyle name="Note 5 20 9 2" xfId="29860"/>
    <cellStyle name="Note 5 20 9 3" xfId="44312"/>
    <cellStyle name="Note 5 21" xfId="2611"/>
    <cellStyle name="Note 5 21 10" xfId="10025"/>
    <cellStyle name="Note 5 21 10 2" xfId="27460"/>
    <cellStyle name="Note 5 21 10 3" xfId="41912"/>
    <cellStyle name="Note 5 21 11" xfId="12445"/>
    <cellStyle name="Note 5 21 11 2" xfId="29880"/>
    <cellStyle name="Note 5 21 11 3" xfId="44332"/>
    <cellStyle name="Note 5 21 12" xfId="19452"/>
    <cellStyle name="Note 5 21 2" xfId="2612"/>
    <cellStyle name="Note 5 21 2 2" xfId="2613"/>
    <cellStyle name="Note 5 21 2 2 2" xfId="5124"/>
    <cellStyle name="Note 5 21 2 2 2 2" xfId="14472"/>
    <cellStyle name="Note 5 21 2 2 2 2 2" xfId="31907"/>
    <cellStyle name="Note 5 21 2 2 2 2 3" xfId="46359"/>
    <cellStyle name="Note 5 21 2 2 2 3" xfId="16933"/>
    <cellStyle name="Note 5 21 2 2 2 3 2" xfId="34368"/>
    <cellStyle name="Note 5 21 2 2 2 3 3" xfId="48820"/>
    <cellStyle name="Note 5 21 2 2 2 4" xfId="22560"/>
    <cellStyle name="Note 5 21 2 2 2 5" xfId="37012"/>
    <cellStyle name="Note 5 21 2 2 3" xfId="7586"/>
    <cellStyle name="Note 5 21 2 2 3 2" xfId="25021"/>
    <cellStyle name="Note 5 21 2 2 3 3" xfId="39473"/>
    <cellStyle name="Note 5 21 2 2 4" xfId="10027"/>
    <cellStyle name="Note 5 21 2 2 4 2" xfId="27462"/>
    <cellStyle name="Note 5 21 2 2 4 3" xfId="41914"/>
    <cellStyle name="Note 5 21 2 2 5" xfId="12447"/>
    <cellStyle name="Note 5 21 2 2 5 2" xfId="29882"/>
    <cellStyle name="Note 5 21 2 2 5 3" xfId="44334"/>
    <cellStyle name="Note 5 21 2 2 6" xfId="19454"/>
    <cellStyle name="Note 5 21 2 3" xfId="2614"/>
    <cellStyle name="Note 5 21 2 3 2" xfId="5125"/>
    <cellStyle name="Note 5 21 2 3 2 2" xfId="14473"/>
    <cellStyle name="Note 5 21 2 3 2 2 2" xfId="31908"/>
    <cellStyle name="Note 5 21 2 3 2 2 3" xfId="46360"/>
    <cellStyle name="Note 5 21 2 3 2 3" xfId="16934"/>
    <cellStyle name="Note 5 21 2 3 2 3 2" xfId="34369"/>
    <cellStyle name="Note 5 21 2 3 2 3 3" xfId="48821"/>
    <cellStyle name="Note 5 21 2 3 2 4" xfId="22561"/>
    <cellStyle name="Note 5 21 2 3 2 5" xfId="37013"/>
    <cellStyle name="Note 5 21 2 3 3" xfId="7587"/>
    <cellStyle name="Note 5 21 2 3 3 2" xfId="25022"/>
    <cellStyle name="Note 5 21 2 3 3 3" xfId="39474"/>
    <cellStyle name="Note 5 21 2 3 4" xfId="10028"/>
    <cellStyle name="Note 5 21 2 3 4 2" xfId="27463"/>
    <cellStyle name="Note 5 21 2 3 4 3" xfId="41915"/>
    <cellStyle name="Note 5 21 2 3 5" xfId="12448"/>
    <cellStyle name="Note 5 21 2 3 5 2" xfId="29883"/>
    <cellStyle name="Note 5 21 2 3 5 3" xfId="44335"/>
    <cellStyle name="Note 5 21 2 3 6" xfId="19455"/>
    <cellStyle name="Note 5 21 2 4" xfId="2615"/>
    <cellStyle name="Note 5 21 2 4 2" xfId="5126"/>
    <cellStyle name="Note 5 21 2 4 2 2" xfId="22562"/>
    <cellStyle name="Note 5 21 2 4 2 3" xfId="37014"/>
    <cellStyle name="Note 5 21 2 4 3" xfId="7588"/>
    <cellStyle name="Note 5 21 2 4 3 2" xfId="25023"/>
    <cellStyle name="Note 5 21 2 4 3 3" xfId="39475"/>
    <cellStyle name="Note 5 21 2 4 4" xfId="10029"/>
    <cellStyle name="Note 5 21 2 4 4 2" xfId="27464"/>
    <cellStyle name="Note 5 21 2 4 4 3" xfId="41916"/>
    <cellStyle name="Note 5 21 2 4 5" xfId="12449"/>
    <cellStyle name="Note 5 21 2 4 5 2" xfId="29884"/>
    <cellStyle name="Note 5 21 2 4 5 3" xfId="44336"/>
    <cellStyle name="Note 5 21 2 4 6" xfId="15433"/>
    <cellStyle name="Note 5 21 2 4 6 2" xfId="32868"/>
    <cellStyle name="Note 5 21 2 4 6 3" xfId="47320"/>
    <cellStyle name="Note 5 21 2 4 7" xfId="19456"/>
    <cellStyle name="Note 5 21 2 4 8" xfId="20595"/>
    <cellStyle name="Note 5 21 2 5" xfId="5123"/>
    <cellStyle name="Note 5 21 2 5 2" xfId="14471"/>
    <cellStyle name="Note 5 21 2 5 2 2" xfId="31906"/>
    <cellStyle name="Note 5 21 2 5 2 3" xfId="46358"/>
    <cellStyle name="Note 5 21 2 5 3" xfId="16932"/>
    <cellStyle name="Note 5 21 2 5 3 2" xfId="34367"/>
    <cellStyle name="Note 5 21 2 5 3 3" xfId="48819"/>
    <cellStyle name="Note 5 21 2 5 4" xfId="22559"/>
    <cellStyle name="Note 5 21 2 5 5" xfId="37011"/>
    <cellStyle name="Note 5 21 2 6" xfId="7585"/>
    <cellStyle name="Note 5 21 2 6 2" xfId="25020"/>
    <cellStyle name="Note 5 21 2 6 3" xfId="39472"/>
    <cellStyle name="Note 5 21 2 7" xfId="10026"/>
    <cellStyle name="Note 5 21 2 7 2" xfId="27461"/>
    <cellStyle name="Note 5 21 2 7 3" xfId="41913"/>
    <cellStyle name="Note 5 21 2 8" xfId="12446"/>
    <cellStyle name="Note 5 21 2 8 2" xfId="29881"/>
    <cellStyle name="Note 5 21 2 8 3" xfId="44333"/>
    <cellStyle name="Note 5 21 2 9" xfId="19453"/>
    <cellStyle name="Note 5 21 3" xfId="2616"/>
    <cellStyle name="Note 5 21 3 2" xfId="2617"/>
    <cellStyle name="Note 5 21 3 2 2" xfId="5128"/>
    <cellStyle name="Note 5 21 3 2 2 2" xfId="14475"/>
    <cellStyle name="Note 5 21 3 2 2 2 2" xfId="31910"/>
    <cellStyle name="Note 5 21 3 2 2 2 3" xfId="46362"/>
    <cellStyle name="Note 5 21 3 2 2 3" xfId="16936"/>
    <cellStyle name="Note 5 21 3 2 2 3 2" xfId="34371"/>
    <cellStyle name="Note 5 21 3 2 2 3 3" xfId="48823"/>
    <cellStyle name="Note 5 21 3 2 2 4" xfId="22564"/>
    <cellStyle name="Note 5 21 3 2 2 5" xfId="37016"/>
    <cellStyle name="Note 5 21 3 2 3" xfId="7590"/>
    <cellStyle name="Note 5 21 3 2 3 2" xfId="25025"/>
    <cellStyle name="Note 5 21 3 2 3 3" xfId="39477"/>
    <cellStyle name="Note 5 21 3 2 4" xfId="10031"/>
    <cellStyle name="Note 5 21 3 2 4 2" xfId="27466"/>
    <cellStyle name="Note 5 21 3 2 4 3" xfId="41918"/>
    <cellStyle name="Note 5 21 3 2 5" xfId="12451"/>
    <cellStyle name="Note 5 21 3 2 5 2" xfId="29886"/>
    <cellStyle name="Note 5 21 3 2 5 3" xfId="44338"/>
    <cellStyle name="Note 5 21 3 2 6" xfId="19458"/>
    <cellStyle name="Note 5 21 3 3" xfId="2618"/>
    <cellStyle name="Note 5 21 3 3 2" xfId="5129"/>
    <cellStyle name="Note 5 21 3 3 2 2" xfId="14476"/>
    <cellStyle name="Note 5 21 3 3 2 2 2" xfId="31911"/>
    <cellStyle name="Note 5 21 3 3 2 2 3" xfId="46363"/>
    <cellStyle name="Note 5 21 3 3 2 3" xfId="16937"/>
    <cellStyle name="Note 5 21 3 3 2 3 2" xfId="34372"/>
    <cellStyle name="Note 5 21 3 3 2 3 3" xfId="48824"/>
    <cellStyle name="Note 5 21 3 3 2 4" xfId="22565"/>
    <cellStyle name="Note 5 21 3 3 2 5" xfId="37017"/>
    <cellStyle name="Note 5 21 3 3 3" xfId="7591"/>
    <cellStyle name="Note 5 21 3 3 3 2" xfId="25026"/>
    <cellStyle name="Note 5 21 3 3 3 3" xfId="39478"/>
    <cellStyle name="Note 5 21 3 3 4" xfId="10032"/>
    <cellStyle name="Note 5 21 3 3 4 2" xfId="27467"/>
    <cellStyle name="Note 5 21 3 3 4 3" xfId="41919"/>
    <cellStyle name="Note 5 21 3 3 5" xfId="12452"/>
    <cellStyle name="Note 5 21 3 3 5 2" xfId="29887"/>
    <cellStyle name="Note 5 21 3 3 5 3" xfId="44339"/>
    <cellStyle name="Note 5 21 3 3 6" xfId="19459"/>
    <cellStyle name="Note 5 21 3 4" xfId="2619"/>
    <cellStyle name="Note 5 21 3 4 2" xfId="5130"/>
    <cellStyle name="Note 5 21 3 4 2 2" xfId="22566"/>
    <cellStyle name="Note 5 21 3 4 2 3" xfId="37018"/>
    <cellStyle name="Note 5 21 3 4 3" xfId="7592"/>
    <cellStyle name="Note 5 21 3 4 3 2" xfId="25027"/>
    <cellStyle name="Note 5 21 3 4 3 3" xfId="39479"/>
    <cellStyle name="Note 5 21 3 4 4" xfId="10033"/>
    <cellStyle name="Note 5 21 3 4 4 2" xfId="27468"/>
    <cellStyle name="Note 5 21 3 4 4 3" xfId="41920"/>
    <cellStyle name="Note 5 21 3 4 5" xfId="12453"/>
    <cellStyle name="Note 5 21 3 4 5 2" xfId="29888"/>
    <cellStyle name="Note 5 21 3 4 5 3" xfId="44340"/>
    <cellStyle name="Note 5 21 3 4 6" xfId="15434"/>
    <cellStyle name="Note 5 21 3 4 6 2" xfId="32869"/>
    <cellStyle name="Note 5 21 3 4 6 3" xfId="47321"/>
    <cellStyle name="Note 5 21 3 4 7" xfId="19460"/>
    <cellStyle name="Note 5 21 3 4 8" xfId="20596"/>
    <cellStyle name="Note 5 21 3 5" xfId="5127"/>
    <cellStyle name="Note 5 21 3 5 2" xfId="14474"/>
    <cellStyle name="Note 5 21 3 5 2 2" xfId="31909"/>
    <cellStyle name="Note 5 21 3 5 2 3" xfId="46361"/>
    <cellStyle name="Note 5 21 3 5 3" xfId="16935"/>
    <cellStyle name="Note 5 21 3 5 3 2" xfId="34370"/>
    <cellStyle name="Note 5 21 3 5 3 3" xfId="48822"/>
    <cellStyle name="Note 5 21 3 5 4" xfId="22563"/>
    <cellStyle name="Note 5 21 3 5 5" xfId="37015"/>
    <cellStyle name="Note 5 21 3 6" xfId="7589"/>
    <cellStyle name="Note 5 21 3 6 2" xfId="25024"/>
    <cellStyle name="Note 5 21 3 6 3" xfId="39476"/>
    <cellStyle name="Note 5 21 3 7" xfId="10030"/>
    <cellStyle name="Note 5 21 3 7 2" xfId="27465"/>
    <cellStyle name="Note 5 21 3 7 3" xfId="41917"/>
    <cellStyle name="Note 5 21 3 8" xfId="12450"/>
    <cellStyle name="Note 5 21 3 8 2" xfId="29885"/>
    <cellStyle name="Note 5 21 3 8 3" xfId="44337"/>
    <cellStyle name="Note 5 21 3 9" xfId="19457"/>
    <cellStyle name="Note 5 21 4" xfId="2620"/>
    <cellStyle name="Note 5 21 4 2" xfId="2621"/>
    <cellStyle name="Note 5 21 4 2 2" xfId="5132"/>
    <cellStyle name="Note 5 21 4 2 2 2" xfId="14478"/>
    <cellStyle name="Note 5 21 4 2 2 2 2" xfId="31913"/>
    <cellStyle name="Note 5 21 4 2 2 2 3" xfId="46365"/>
    <cellStyle name="Note 5 21 4 2 2 3" xfId="16939"/>
    <cellStyle name="Note 5 21 4 2 2 3 2" xfId="34374"/>
    <cellStyle name="Note 5 21 4 2 2 3 3" xfId="48826"/>
    <cellStyle name="Note 5 21 4 2 2 4" xfId="22568"/>
    <cellStyle name="Note 5 21 4 2 2 5" xfId="37020"/>
    <cellStyle name="Note 5 21 4 2 3" xfId="7594"/>
    <cellStyle name="Note 5 21 4 2 3 2" xfId="25029"/>
    <cellStyle name="Note 5 21 4 2 3 3" xfId="39481"/>
    <cellStyle name="Note 5 21 4 2 4" xfId="10035"/>
    <cellStyle name="Note 5 21 4 2 4 2" xfId="27470"/>
    <cellStyle name="Note 5 21 4 2 4 3" xfId="41922"/>
    <cellStyle name="Note 5 21 4 2 5" xfId="12455"/>
    <cellStyle name="Note 5 21 4 2 5 2" xfId="29890"/>
    <cellStyle name="Note 5 21 4 2 5 3" xfId="44342"/>
    <cellStyle name="Note 5 21 4 2 6" xfId="19462"/>
    <cellStyle name="Note 5 21 4 3" xfId="2622"/>
    <cellStyle name="Note 5 21 4 3 2" xfId="5133"/>
    <cellStyle name="Note 5 21 4 3 2 2" xfId="14479"/>
    <cellStyle name="Note 5 21 4 3 2 2 2" xfId="31914"/>
    <cellStyle name="Note 5 21 4 3 2 2 3" xfId="46366"/>
    <cellStyle name="Note 5 21 4 3 2 3" xfId="16940"/>
    <cellStyle name="Note 5 21 4 3 2 3 2" xfId="34375"/>
    <cellStyle name="Note 5 21 4 3 2 3 3" xfId="48827"/>
    <cellStyle name="Note 5 21 4 3 2 4" xfId="22569"/>
    <cellStyle name="Note 5 21 4 3 2 5" xfId="37021"/>
    <cellStyle name="Note 5 21 4 3 3" xfId="7595"/>
    <cellStyle name="Note 5 21 4 3 3 2" xfId="25030"/>
    <cellStyle name="Note 5 21 4 3 3 3" xfId="39482"/>
    <cellStyle name="Note 5 21 4 3 4" xfId="10036"/>
    <cellStyle name="Note 5 21 4 3 4 2" xfId="27471"/>
    <cellStyle name="Note 5 21 4 3 4 3" xfId="41923"/>
    <cellStyle name="Note 5 21 4 3 5" xfId="12456"/>
    <cellStyle name="Note 5 21 4 3 5 2" xfId="29891"/>
    <cellStyle name="Note 5 21 4 3 5 3" xfId="44343"/>
    <cellStyle name="Note 5 21 4 3 6" xfId="19463"/>
    <cellStyle name="Note 5 21 4 4" xfId="2623"/>
    <cellStyle name="Note 5 21 4 4 2" xfId="5134"/>
    <cellStyle name="Note 5 21 4 4 2 2" xfId="22570"/>
    <cellStyle name="Note 5 21 4 4 2 3" xfId="37022"/>
    <cellStyle name="Note 5 21 4 4 3" xfId="7596"/>
    <cellStyle name="Note 5 21 4 4 3 2" xfId="25031"/>
    <cellStyle name="Note 5 21 4 4 3 3" xfId="39483"/>
    <cellStyle name="Note 5 21 4 4 4" xfId="10037"/>
    <cellStyle name="Note 5 21 4 4 4 2" xfId="27472"/>
    <cellStyle name="Note 5 21 4 4 4 3" xfId="41924"/>
    <cellStyle name="Note 5 21 4 4 5" xfId="12457"/>
    <cellStyle name="Note 5 21 4 4 5 2" xfId="29892"/>
    <cellStyle name="Note 5 21 4 4 5 3" xfId="44344"/>
    <cellStyle name="Note 5 21 4 4 6" xfId="15435"/>
    <cellStyle name="Note 5 21 4 4 6 2" xfId="32870"/>
    <cellStyle name="Note 5 21 4 4 6 3" xfId="47322"/>
    <cellStyle name="Note 5 21 4 4 7" xfId="19464"/>
    <cellStyle name="Note 5 21 4 4 8" xfId="20597"/>
    <cellStyle name="Note 5 21 4 5" xfId="5131"/>
    <cellStyle name="Note 5 21 4 5 2" xfId="14477"/>
    <cellStyle name="Note 5 21 4 5 2 2" xfId="31912"/>
    <cellStyle name="Note 5 21 4 5 2 3" xfId="46364"/>
    <cellStyle name="Note 5 21 4 5 3" xfId="16938"/>
    <cellStyle name="Note 5 21 4 5 3 2" xfId="34373"/>
    <cellStyle name="Note 5 21 4 5 3 3" xfId="48825"/>
    <cellStyle name="Note 5 21 4 5 4" xfId="22567"/>
    <cellStyle name="Note 5 21 4 5 5" xfId="37019"/>
    <cellStyle name="Note 5 21 4 6" xfId="7593"/>
    <cellStyle name="Note 5 21 4 6 2" xfId="25028"/>
    <cellStyle name="Note 5 21 4 6 3" xfId="39480"/>
    <cellStyle name="Note 5 21 4 7" xfId="10034"/>
    <cellStyle name="Note 5 21 4 7 2" xfId="27469"/>
    <cellStyle name="Note 5 21 4 7 3" xfId="41921"/>
    <cellStyle name="Note 5 21 4 8" xfId="12454"/>
    <cellStyle name="Note 5 21 4 8 2" xfId="29889"/>
    <cellStyle name="Note 5 21 4 8 3" xfId="44341"/>
    <cellStyle name="Note 5 21 4 9" xfId="19461"/>
    <cellStyle name="Note 5 21 5" xfId="2624"/>
    <cellStyle name="Note 5 21 5 2" xfId="5135"/>
    <cellStyle name="Note 5 21 5 2 2" xfId="14480"/>
    <cellStyle name="Note 5 21 5 2 2 2" xfId="31915"/>
    <cellStyle name="Note 5 21 5 2 2 3" xfId="46367"/>
    <cellStyle name="Note 5 21 5 2 3" xfId="16941"/>
    <cellStyle name="Note 5 21 5 2 3 2" xfId="34376"/>
    <cellStyle name="Note 5 21 5 2 3 3" xfId="48828"/>
    <cellStyle name="Note 5 21 5 2 4" xfId="22571"/>
    <cellStyle name="Note 5 21 5 2 5" xfId="37023"/>
    <cellStyle name="Note 5 21 5 3" xfId="7597"/>
    <cellStyle name="Note 5 21 5 3 2" xfId="25032"/>
    <cellStyle name="Note 5 21 5 3 3" xfId="39484"/>
    <cellStyle name="Note 5 21 5 4" xfId="10038"/>
    <cellStyle name="Note 5 21 5 4 2" xfId="27473"/>
    <cellStyle name="Note 5 21 5 4 3" xfId="41925"/>
    <cellStyle name="Note 5 21 5 5" xfId="12458"/>
    <cellStyle name="Note 5 21 5 5 2" xfId="29893"/>
    <cellStyle name="Note 5 21 5 5 3" xfId="44345"/>
    <cellStyle name="Note 5 21 5 6" xfId="19465"/>
    <cellStyle name="Note 5 21 6" xfId="2625"/>
    <cellStyle name="Note 5 21 6 2" xfId="5136"/>
    <cellStyle name="Note 5 21 6 2 2" xfId="14481"/>
    <cellStyle name="Note 5 21 6 2 2 2" xfId="31916"/>
    <cellStyle name="Note 5 21 6 2 2 3" xfId="46368"/>
    <cellStyle name="Note 5 21 6 2 3" xfId="16942"/>
    <cellStyle name="Note 5 21 6 2 3 2" xfId="34377"/>
    <cellStyle name="Note 5 21 6 2 3 3" xfId="48829"/>
    <cellStyle name="Note 5 21 6 2 4" xfId="22572"/>
    <cellStyle name="Note 5 21 6 2 5" xfId="37024"/>
    <cellStyle name="Note 5 21 6 3" xfId="7598"/>
    <cellStyle name="Note 5 21 6 3 2" xfId="25033"/>
    <cellStyle name="Note 5 21 6 3 3" xfId="39485"/>
    <cellStyle name="Note 5 21 6 4" xfId="10039"/>
    <cellStyle name="Note 5 21 6 4 2" xfId="27474"/>
    <cellStyle name="Note 5 21 6 4 3" xfId="41926"/>
    <cellStyle name="Note 5 21 6 5" xfId="12459"/>
    <cellStyle name="Note 5 21 6 5 2" xfId="29894"/>
    <cellStyle name="Note 5 21 6 5 3" xfId="44346"/>
    <cellStyle name="Note 5 21 6 6" xfId="19466"/>
    <cellStyle name="Note 5 21 7" xfId="2626"/>
    <cellStyle name="Note 5 21 7 2" xfId="5137"/>
    <cellStyle name="Note 5 21 7 2 2" xfId="22573"/>
    <cellStyle name="Note 5 21 7 2 3" xfId="37025"/>
    <cellStyle name="Note 5 21 7 3" xfId="7599"/>
    <cellStyle name="Note 5 21 7 3 2" xfId="25034"/>
    <cellStyle name="Note 5 21 7 3 3" xfId="39486"/>
    <cellStyle name="Note 5 21 7 4" xfId="10040"/>
    <cellStyle name="Note 5 21 7 4 2" xfId="27475"/>
    <cellStyle name="Note 5 21 7 4 3" xfId="41927"/>
    <cellStyle name="Note 5 21 7 5" xfId="12460"/>
    <cellStyle name="Note 5 21 7 5 2" xfId="29895"/>
    <cellStyle name="Note 5 21 7 5 3" xfId="44347"/>
    <cellStyle name="Note 5 21 7 6" xfId="15436"/>
    <cellStyle name="Note 5 21 7 6 2" xfId="32871"/>
    <cellStyle name="Note 5 21 7 6 3" xfId="47323"/>
    <cellStyle name="Note 5 21 7 7" xfId="19467"/>
    <cellStyle name="Note 5 21 7 8" xfId="20598"/>
    <cellStyle name="Note 5 21 8" xfId="5122"/>
    <cellStyle name="Note 5 21 8 2" xfId="14470"/>
    <cellStyle name="Note 5 21 8 2 2" xfId="31905"/>
    <cellStyle name="Note 5 21 8 2 3" xfId="46357"/>
    <cellStyle name="Note 5 21 8 3" xfId="16931"/>
    <cellStyle name="Note 5 21 8 3 2" xfId="34366"/>
    <cellStyle name="Note 5 21 8 3 3" xfId="48818"/>
    <cellStyle name="Note 5 21 8 4" xfId="22558"/>
    <cellStyle name="Note 5 21 8 5" xfId="37010"/>
    <cellStyle name="Note 5 21 9" xfId="7584"/>
    <cellStyle name="Note 5 21 9 2" xfId="25019"/>
    <cellStyle name="Note 5 21 9 3" xfId="39471"/>
    <cellStyle name="Note 5 22" xfId="2627"/>
    <cellStyle name="Note 5 22 10" xfId="10041"/>
    <cellStyle name="Note 5 22 10 2" xfId="27476"/>
    <cellStyle name="Note 5 22 10 3" xfId="41928"/>
    <cellStyle name="Note 5 22 11" xfId="12461"/>
    <cellStyle name="Note 5 22 11 2" xfId="29896"/>
    <cellStyle name="Note 5 22 11 3" xfId="44348"/>
    <cellStyle name="Note 5 22 12" xfId="19468"/>
    <cellStyle name="Note 5 22 2" xfId="2628"/>
    <cellStyle name="Note 5 22 2 2" xfId="2629"/>
    <cellStyle name="Note 5 22 2 2 2" xfId="5140"/>
    <cellStyle name="Note 5 22 2 2 2 2" xfId="14484"/>
    <cellStyle name="Note 5 22 2 2 2 2 2" xfId="31919"/>
    <cellStyle name="Note 5 22 2 2 2 2 3" xfId="46371"/>
    <cellStyle name="Note 5 22 2 2 2 3" xfId="16945"/>
    <cellStyle name="Note 5 22 2 2 2 3 2" xfId="34380"/>
    <cellStyle name="Note 5 22 2 2 2 3 3" xfId="48832"/>
    <cellStyle name="Note 5 22 2 2 2 4" xfId="22576"/>
    <cellStyle name="Note 5 22 2 2 2 5" xfId="37028"/>
    <cellStyle name="Note 5 22 2 2 3" xfId="7602"/>
    <cellStyle name="Note 5 22 2 2 3 2" xfId="25037"/>
    <cellStyle name="Note 5 22 2 2 3 3" xfId="39489"/>
    <cellStyle name="Note 5 22 2 2 4" xfId="10043"/>
    <cellStyle name="Note 5 22 2 2 4 2" xfId="27478"/>
    <cellStyle name="Note 5 22 2 2 4 3" xfId="41930"/>
    <cellStyle name="Note 5 22 2 2 5" xfId="12463"/>
    <cellStyle name="Note 5 22 2 2 5 2" xfId="29898"/>
    <cellStyle name="Note 5 22 2 2 5 3" xfId="44350"/>
    <cellStyle name="Note 5 22 2 2 6" xfId="19470"/>
    <cellStyle name="Note 5 22 2 3" xfId="2630"/>
    <cellStyle name="Note 5 22 2 3 2" xfId="5141"/>
    <cellStyle name="Note 5 22 2 3 2 2" xfId="14485"/>
    <cellStyle name="Note 5 22 2 3 2 2 2" xfId="31920"/>
    <cellStyle name="Note 5 22 2 3 2 2 3" xfId="46372"/>
    <cellStyle name="Note 5 22 2 3 2 3" xfId="16946"/>
    <cellStyle name="Note 5 22 2 3 2 3 2" xfId="34381"/>
    <cellStyle name="Note 5 22 2 3 2 3 3" xfId="48833"/>
    <cellStyle name="Note 5 22 2 3 2 4" xfId="22577"/>
    <cellStyle name="Note 5 22 2 3 2 5" xfId="37029"/>
    <cellStyle name="Note 5 22 2 3 3" xfId="7603"/>
    <cellStyle name="Note 5 22 2 3 3 2" xfId="25038"/>
    <cellStyle name="Note 5 22 2 3 3 3" xfId="39490"/>
    <cellStyle name="Note 5 22 2 3 4" xfId="10044"/>
    <cellStyle name="Note 5 22 2 3 4 2" xfId="27479"/>
    <cellStyle name="Note 5 22 2 3 4 3" xfId="41931"/>
    <cellStyle name="Note 5 22 2 3 5" xfId="12464"/>
    <cellStyle name="Note 5 22 2 3 5 2" xfId="29899"/>
    <cellStyle name="Note 5 22 2 3 5 3" xfId="44351"/>
    <cellStyle name="Note 5 22 2 3 6" xfId="19471"/>
    <cellStyle name="Note 5 22 2 4" xfId="2631"/>
    <cellStyle name="Note 5 22 2 4 2" xfId="5142"/>
    <cellStyle name="Note 5 22 2 4 2 2" xfId="22578"/>
    <cellStyle name="Note 5 22 2 4 2 3" xfId="37030"/>
    <cellStyle name="Note 5 22 2 4 3" xfId="7604"/>
    <cellStyle name="Note 5 22 2 4 3 2" xfId="25039"/>
    <cellStyle name="Note 5 22 2 4 3 3" xfId="39491"/>
    <cellStyle name="Note 5 22 2 4 4" xfId="10045"/>
    <cellStyle name="Note 5 22 2 4 4 2" xfId="27480"/>
    <cellStyle name="Note 5 22 2 4 4 3" xfId="41932"/>
    <cellStyle name="Note 5 22 2 4 5" xfId="12465"/>
    <cellStyle name="Note 5 22 2 4 5 2" xfId="29900"/>
    <cellStyle name="Note 5 22 2 4 5 3" xfId="44352"/>
    <cellStyle name="Note 5 22 2 4 6" xfId="15437"/>
    <cellStyle name="Note 5 22 2 4 6 2" xfId="32872"/>
    <cellStyle name="Note 5 22 2 4 6 3" xfId="47324"/>
    <cellStyle name="Note 5 22 2 4 7" xfId="19472"/>
    <cellStyle name="Note 5 22 2 4 8" xfId="20599"/>
    <cellStyle name="Note 5 22 2 5" xfId="5139"/>
    <cellStyle name="Note 5 22 2 5 2" xfId="14483"/>
    <cellStyle name="Note 5 22 2 5 2 2" xfId="31918"/>
    <cellStyle name="Note 5 22 2 5 2 3" xfId="46370"/>
    <cellStyle name="Note 5 22 2 5 3" xfId="16944"/>
    <cellStyle name="Note 5 22 2 5 3 2" xfId="34379"/>
    <cellStyle name="Note 5 22 2 5 3 3" xfId="48831"/>
    <cellStyle name="Note 5 22 2 5 4" xfId="22575"/>
    <cellStyle name="Note 5 22 2 5 5" xfId="37027"/>
    <cellStyle name="Note 5 22 2 6" xfId="7601"/>
    <cellStyle name="Note 5 22 2 6 2" xfId="25036"/>
    <cellStyle name="Note 5 22 2 6 3" xfId="39488"/>
    <cellStyle name="Note 5 22 2 7" xfId="10042"/>
    <cellStyle name="Note 5 22 2 7 2" xfId="27477"/>
    <cellStyle name="Note 5 22 2 7 3" xfId="41929"/>
    <cellStyle name="Note 5 22 2 8" xfId="12462"/>
    <cellStyle name="Note 5 22 2 8 2" xfId="29897"/>
    <cellStyle name="Note 5 22 2 8 3" xfId="44349"/>
    <cellStyle name="Note 5 22 2 9" xfId="19469"/>
    <cellStyle name="Note 5 22 3" xfId="2632"/>
    <cellStyle name="Note 5 22 3 2" xfId="2633"/>
    <cellStyle name="Note 5 22 3 2 2" xfId="5144"/>
    <cellStyle name="Note 5 22 3 2 2 2" xfId="14487"/>
    <cellStyle name="Note 5 22 3 2 2 2 2" xfId="31922"/>
    <cellStyle name="Note 5 22 3 2 2 2 3" xfId="46374"/>
    <cellStyle name="Note 5 22 3 2 2 3" xfId="16948"/>
    <cellStyle name="Note 5 22 3 2 2 3 2" xfId="34383"/>
    <cellStyle name="Note 5 22 3 2 2 3 3" xfId="48835"/>
    <cellStyle name="Note 5 22 3 2 2 4" xfId="22580"/>
    <cellStyle name="Note 5 22 3 2 2 5" xfId="37032"/>
    <cellStyle name="Note 5 22 3 2 3" xfId="7606"/>
    <cellStyle name="Note 5 22 3 2 3 2" xfId="25041"/>
    <cellStyle name="Note 5 22 3 2 3 3" xfId="39493"/>
    <cellStyle name="Note 5 22 3 2 4" xfId="10047"/>
    <cellStyle name="Note 5 22 3 2 4 2" xfId="27482"/>
    <cellStyle name="Note 5 22 3 2 4 3" xfId="41934"/>
    <cellStyle name="Note 5 22 3 2 5" xfId="12467"/>
    <cellStyle name="Note 5 22 3 2 5 2" xfId="29902"/>
    <cellStyle name="Note 5 22 3 2 5 3" xfId="44354"/>
    <cellStyle name="Note 5 22 3 2 6" xfId="19474"/>
    <cellStyle name="Note 5 22 3 3" xfId="2634"/>
    <cellStyle name="Note 5 22 3 3 2" xfId="5145"/>
    <cellStyle name="Note 5 22 3 3 2 2" xfId="14488"/>
    <cellStyle name="Note 5 22 3 3 2 2 2" xfId="31923"/>
    <cellStyle name="Note 5 22 3 3 2 2 3" xfId="46375"/>
    <cellStyle name="Note 5 22 3 3 2 3" xfId="16949"/>
    <cellStyle name="Note 5 22 3 3 2 3 2" xfId="34384"/>
    <cellStyle name="Note 5 22 3 3 2 3 3" xfId="48836"/>
    <cellStyle name="Note 5 22 3 3 2 4" xfId="22581"/>
    <cellStyle name="Note 5 22 3 3 2 5" xfId="37033"/>
    <cellStyle name="Note 5 22 3 3 3" xfId="7607"/>
    <cellStyle name="Note 5 22 3 3 3 2" xfId="25042"/>
    <cellStyle name="Note 5 22 3 3 3 3" xfId="39494"/>
    <cellStyle name="Note 5 22 3 3 4" xfId="10048"/>
    <cellStyle name="Note 5 22 3 3 4 2" xfId="27483"/>
    <cellStyle name="Note 5 22 3 3 4 3" xfId="41935"/>
    <cellStyle name="Note 5 22 3 3 5" xfId="12468"/>
    <cellStyle name="Note 5 22 3 3 5 2" xfId="29903"/>
    <cellStyle name="Note 5 22 3 3 5 3" xfId="44355"/>
    <cellStyle name="Note 5 22 3 3 6" xfId="19475"/>
    <cellStyle name="Note 5 22 3 4" xfId="2635"/>
    <cellStyle name="Note 5 22 3 4 2" xfId="5146"/>
    <cellStyle name="Note 5 22 3 4 2 2" xfId="22582"/>
    <cellStyle name="Note 5 22 3 4 2 3" xfId="37034"/>
    <cellStyle name="Note 5 22 3 4 3" xfId="7608"/>
    <cellStyle name="Note 5 22 3 4 3 2" xfId="25043"/>
    <cellStyle name="Note 5 22 3 4 3 3" xfId="39495"/>
    <cellStyle name="Note 5 22 3 4 4" xfId="10049"/>
    <cellStyle name="Note 5 22 3 4 4 2" xfId="27484"/>
    <cellStyle name="Note 5 22 3 4 4 3" xfId="41936"/>
    <cellStyle name="Note 5 22 3 4 5" xfId="12469"/>
    <cellStyle name="Note 5 22 3 4 5 2" xfId="29904"/>
    <cellStyle name="Note 5 22 3 4 5 3" xfId="44356"/>
    <cellStyle name="Note 5 22 3 4 6" xfId="15438"/>
    <cellStyle name="Note 5 22 3 4 6 2" xfId="32873"/>
    <cellStyle name="Note 5 22 3 4 6 3" xfId="47325"/>
    <cellStyle name="Note 5 22 3 4 7" xfId="19476"/>
    <cellStyle name="Note 5 22 3 4 8" xfId="20600"/>
    <cellStyle name="Note 5 22 3 5" xfId="5143"/>
    <cellStyle name="Note 5 22 3 5 2" xfId="14486"/>
    <cellStyle name="Note 5 22 3 5 2 2" xfId="31921"/>
    <cellStyle name="Note 5 22 3 5 2 3" xfId="46373"/>
    <cellStyle name="Note 5 22 3 5 3" xfId="16947"/>
    <cellStyle name="Note 5 22 3 5 3 2" xfId="34382"/>
    <cellStyle name="Note 5 22 3 5 3 3" xfId="48834"/>
    <cellStyle name="Note 5 22 3 5 4" xfId="22579"/>
    <cellStyle name="Note 5 22 3 5 5" xfId="37031"/>
    <cellStyle name="Note 5 22 3 6" xfId="7605"/>
    <cellStyle name="Note 5 22 3 6 2" xfId="25040"/>
    <cellStyle name="Note 5 22 3 6 3" xfId="39492"/>
    <cellStyle name="Note 5 22 3 7" xfId="10046"/>
    <cellStyle name="Note 5 22 3 7 2" xfId="27481"/>
    <cellStyle name="Note 5 22 3 7 3" xfId="41933"/>
    <cellStyle name="Note 5 22 3 8" xfId="12466"/>
    <cellStyle name="Note 5 22 3 8 2" xfId="29901"/>
    <cellStyle name="Note 5 22 3 8 3" xfId="44353"/>
    <cellStyle name="Note 5 22 3 9" xfId="19473"/>
    <cellStyle name="Note 5 22 4" xfId="2636"/>
    <cellStyle name="Note 5 22 4 2" xfId="2637"/>
    <cellStyle name="Note 5 22 4 2 2" xfId="5148"/>
    <cellStyle name="Note 5 22 4 2 2 2" xfId="14490"/>
    <cellStyle name="Note 5 22 4 2 2 2 2" xfId="31925"/>
    <cellStyle name="Note 5 22 4 2 2 2 3" xfId="46377"/>
    <cellStyle name="Note 5 22 4 2 2 3" xfId="16951"/>
    <cellStyle name="Note 5 22 4 2 2 3 2" xfId="34386"/>
    <cellStyle name="Note 5 22 4 2 2 3 3" xfId="48838"/>
    <cellStyle name="Note 5 22 4 2 2 4" xfId="22584"/>
    <cellStyle name="Note 5 22 4 2 2 5" xfId="37036"/>
    <cellStyle name="Note 5 22 4 2 3" xfId="7610"/>
    <cellStyle name="Note 5 22 4 2 3 2" xfId="25045"/>
    <cellStyle name="Note 5 22 4 2 3 3" xfId="39497"/>
    <cellStyle name="Note 5 22 4 2 4" xfId="10051"/>
    <cellStyle name="Note 5 22 4 2 4 2" xfId="27486"/>
    <cellStyle name="Note 5 22 4 2 4 3" xfId="41938"/>
    <cellStyle name="Note 5 22 4 2 5" xfId="12471"/>
    <cellStyle name="Note 5 22 4 2 5 2" xfId="29906"/>
    <cellStyle name="Note 5 22 4 2 5 3" xfId="44358"/>
    <cellStyle name="Note 5 22 4 2 6" xfId="19478"/>
    <cellStyle name="Note 5 22 4 3" xfId="2638"/>
    <cellStyle name="Note 5 22 4 3 2" xfId="5149"/>
    <cellStyle name="Note 5 22 4 3 2 2" xfId="14491"/>
    <cellStyle name="Note 5 22 4 3 2 2 2" xfId="31926"/>
    <cellStyle name="Note 5 22 4 3 2 2 3" xfId="46378"/>
    <cellStyle name="Note 5 22 4 3 2 3" xfId="16952"/>
    <cellStyle name="Note 5 22 4 3 2 3 2" xfId="34387"/>
    <cellStyle name="Note 5 22 4 3 2 3 3" xfId="48839"/>
    <cellStyle name="Note 5 22 4 3 2 4" xfId="22585"/>
    <cellStyle name="Note 5 22 4 3 2 5" xfId="37037"/>
    <cellStyle name="Note 5 22 4 3 3" xfId="7611"/>
    <cellStyle name="Note 5 22 4 3 3 2" xfId="25046"/>
    <cellStyle name="Note 5 22 4 3 3 3" xfId="39498"/>
    <cellStyle name="Note 5 22 4 3 4" xfId="10052"/>
    <cellStyle name="Note 5 22 4 3 4 2" xfId="27487"/>
    <cellStyle name="Note 5 22 4 3 4 3" xfId="41939"/>
    <cellStyle name="Note 5 22 4 3 5" xfId="12472"/>
    <cellStyle name="Note 5 22 4 3 5 2" xfId="29907"/>
    <cellStyle name="Note 5 22 4 3 5 3" xfId="44359"/>
    <cellStyle name="Note 5 22 4 3 6" xfId="19479"/>
    <cellStyle name="Note 5 22 4 4" xfId="2639"/>
    <cellStyle name="Note 5 22 4 4 2" xfId="5150"/>
    <cellStyle name="Note 5 22 4 4 2 2" xfId="22586"/>
    <cellStyle name="Note 5 22 4 4 2 3" xfId="37038"/>
    <cellStyle name="Note 5 22 4 4 3" xfId="7612"/>
    <cellStyle name="Note 5 22 4 4 3 2" xfId="25047"/>
    <cellStyle name="Note 5 22 4 4 3 3" xfId="39499"/>
    <cellStyle name="Note 5 22 4 4 4" xfId="10053"/>
    <cellStyle name="Note 5 22 4 4 4 2" xfId="27488"/>
    <cellStyle name="Note 5 22 4 4 4 3" xfId="41940"/>
    <cellStyle name="Note 5 22 4 4 5" xfId="12473"/>
    <cellStyle name="Note 5 22 4 4 5 2" xfId="29908"/>
    <cellStyle name="Note 5 22 4 4 5 3" xfId="44360"/>
    <cellStyle name="Note 5 22 4 4 6" xfId="15439"/>
    <cellStyle name="Note 5 22 4 4 6 2" xfId="32874"/>
    <cellStyle name="Note 5 22 4 4 6 3" xfId="47326"/>
    <cellStyle name="Note 5 22 4 4 7" xfId="19480"/>
    <cellStyle name="Note 5 22 4 4 8" xfId="20601"/>
    <cellStyle name="Note 5 22 4 5" xfId="5147"/>
    <cellStyle name="Note 5 22 4 5 2" xfId="14489"/>
    <cellStyle name="Note 5 22 4 5 2 2" xfId="31924"/>
    <cellStyle name="Note 5 22 4 5 2 3" xfId="46376"/>
    <cellStyle name="Note 5 22 4 5 3" xfId="16950"/>
    <cellStyle name="Note 5 22 4 5 3 2" xfId="34385"/>
    <cellStyle name="Note 5 22 4 5 3 3" xfId="48837"/>
    <cellStyle name="Note 5 22 4 5 4" xfId="22583"/>
    <cellStyle name="Note 5 22 4 5 5" xfId="37035"/>
    <cellStyle name="Note 5 22 4 6" xfId="7609"/>
    <cellStyle name="Note 5 22 4 6 2" xfId="25044"/>
    <cellStyle name="Note 5 22 4 6 3" xfId="39496"/>
    <cellStyle name="Note 5 22 4 7" xfId="10050"/>
    <cellStyle name="Note 5 22 4 7 2" xfId="27485"/>
    <cellStyle name="Note 5 22 4 7 3" xfId="41937"/>
    <cellStyle name="Note 5 22 4 8" xfId="12470"/>
    <cellStyle name="Note 5 22 4 8 2" xfId="29905"/>
    <cellStyle name="Note 5 22 4 8 3" xfId="44357"/>
    <cellStyle name="Note 5 22 4 9" xfId="19477"/>
    <cellStyle name="Note 5 22 5" xfId="2640"/>
    <cellStyle name="Note 5 22 5 2" xfId="5151"/>
    <cellStyle name="Note 5 22 5 2 2" xfId="14492"/>
    <cellStyle name="Note 5 22 5 2 2 2" xfId="31927"/>
    <cellStyle name="Note 5 22 5 2 2 3" xfId="46379"/>
    <cellStyle name="Note 5 22 5 2 3" xfId="16953"/>
    <cellStyle name="Note 5 22 5 2 3 2" xfId="34388"/>
    <cellStyle name="Note 5 22 5 2 3 3" xfId="48840"/>
    <cellStyle name="Note 5 22 5 2 4" xfId="22587"/>
    <cellStyle name="Note 5 22 5 2 5" xfId="37039"/>
    <cellStyle name="Note 5 22 5 3" xfId="7613"/>
    <cellStyle name="Note 5 22 5 3 2" xfId="25048"/>
    <cellStyle name="Note 5 22 5 3 3" xfId="39500"/>
    <cellStyle name="Note 5 22 5 4" xfId="10054"/>
    <cellStyle name="Note 5 22 5 4 2" xfId="27489"/>
    <cellStyle name="Note 5 22 5 4 3" xfId="41941"/>
    <cellStyle name="Note 5 22 5 5" xfId="12474"/>
    <cellStyle name="Note 5 22 5 5 2" xfId="29909"/>
    <cellStyle name="Note 5 22 5 5 3" xfId="44361"/>
    <cellStyle name="Note 5 22 5 6" xfId="19481"/>
    <cellStyle name="Note 5 22 6" xfId="2641"/>
    <cellStyle name="Note 5 22 6 2" xfId="5152"/>
    <cellStyle name="Note 5 22 6 2 2" xfId="14493"/>
    <cellStyle name="Note 5 22 6 2 2 2" xfId="31928"/>
    <cellStyle name="Note 5 22 6 2 2 3" xfId="46380"/>
    <cellStyle name="Note 5 22 6 2 3" xfId="16954"/>
    <cellStyle name="Note 5 22 6 2 3 2" xfId="34389"/>
    <cellStyle name="Note 5 22 6 2 3 3" xfId="48841"/>
    <cellStyle name="Note 5 22 6 2 4" xfId="22588"/>
    <cellStyle name="Note 5 22 6 2 5" xfId="37040"/>
    <cellStyle name="Note 5 22 6 3" xfId="7614"/>
    <cellStyle name="Note 5 22 6 3 2" xfId="25049"/>
    <cellStyle name="Note 5 22 6 3 3" xfId="39501"/>
    <cellStyle name="Note 5 22 6 4" xfId="10055"/>
    <cellStyle name="Note 5 22 6 4 2" xfId="27490"/>
    <cellStyle name="Note 5 22 6 4 3" xfId="41942"/>
    <cellStyle name="Note 5 22 6 5" xfId="12475"/>
    <cellStyle name="Note 5 22 6 5 2" xfId="29910"/>
    <cellStyle name="Note 5 22 6 5 3" xfId="44362"/>
    <cellStyle name="Note 5 22 6 6" xfId="19482"/>
    <cellStyle name="Note 5 22 7" xfId="2642"/>
    <cellStyle name="Note 5 22 7 2" xfId="5153"/>
    <cellStyle name="Note 5 22 7 2 2" xfId="22589"/>
    <cellStyle name="Note 5 22 7 2 3" xfId="37041"/>
    <cellStyle name="Note 5 22 7 3" xfId="7615"/>
    <cellStyle name="Note 5 22 7 3 2" xfId="25050"/>
    <cellStyle name="Note 5 22 7 3 3" xfId="39502"/>
    <cellStyle name="Note 5 22 7 4" xfId="10056"/>
    <cellStyle name="Note 5 22 7 4 2" xfId="27491"/>
    <cellStyle name="Note 5 22 7 4 3" xfId="41943"/>
    <cellStyle name="Note 5 22 7 5" xfId="12476"/>
    <cellStyle name="Note 5 22 7 5 2" xfId="29911"/>
    <cellStyle name="Note 5 22 7 5 3" xfId="44363"/>
    <cellStyle name="Note 5 22 7 6" xfId="15440"/>
    <cellStyle name="Note 5 22 7 6 2" xfId="32875"/>
    <cellStyle name="Note 5 22 7 6 3" xfId="47327"/>
    <cellStyle name="Note 5 22 7 7" xfId="19483"/>
    <cellStyle name="Note 5 22 7 8" xfId="20602"/>
    <cellStyle name="Note 5 22 8" xfId="5138"/>
    <cellStyle name="Note 5 22 8 2" xfId="14482"/>
    <cellStyle name="Note 5 22 8 2 2" xfId="31917"/>
    <cellStyle name="Note 5 22 8 2 3" xfId="46369"/>
    <cellStyle name="Note 5 22 8 3" xfId="16943"/>
    <cellStyle name="Note 5 22 8 3 2" xfId="34378"/>
    <cellStyle name="Note 5 22 8 3 3" xfId="48830"/>
    <cellStyle name="Note 5 22 8 4" xfId="22574"/>
    <cellStyle name="Note 5 22 8 5" xfId="37026"/>
    <cellStyle name="Note 5 22 9" xfId="7600"/>
    <cellStyle name="Note 5 22 9 2" xfId="25035"/>
    <cellStyle name="Note 5 22 9 3" xfId="39487"/>
    <cellStyle name="Note 5 23" xfId="2643"/>
    <cellStyle name="Note 5 23 10" xfId="10057"/>
    <cellStyle name="Note 5 23 10 2" xfId="27492"/>
    <cellStyle name="Note 5 23 10 3" xfId="41944"/>
    <cellStyle name="Note 5 23 11" xfId="12477"/>
    <cellStyle name="Note 5 23 11 2" xfId="29912"/>
    <cellStyle name="Note 5 23 11 3" xfId="44364"/>
    <cellStyle name="Note 5 23 12" xfId="19484"/>
    <cellStyle name="Note 5 23 2" xfId="2644"/>
    <cellStyle name="Note 5 23 2 2" xfId="2645"/>
    <cellStyle name="Note 5 23 2 2 2" xfId="5156"/>
    <cellStyle name="Note 5 23 2 2 2 2" xfId="14496"/>
    <cellStyle name="Note 5 23 2 2 2 2 2" xfId="31931"/>
    <cellStyle name="Note 5 23 2 2 2 2 3" xfId="46383"/>
    <cellStyle name="Note 5 23 2 2 2 3" xfId="16957"/>
    <cellStyle name="Note 5 23 2 2 2 3 2" xfId="34392"/>
    <cellStyle name="Note 5 23 2 2 2 3 3" xfId="48844"/>
    <cellStyle name="Note 5 23 2 2 2 4" xfId="22592"/>
    <cellStyle name="Note 5 23 2 2 2 5" xfId="37044"/>
    <cellStyle name="Note 5 23 2 2 3" xfId="7618"/>
    <cellStyle name="Note 5 23 2 2 3 2" xfId="25053"/>
    <cellStyle name="Note 5 23 2 2 3 3" xfId="39505"/>
    <cellStyle name="Note 5 23 2 2 4" xfId="10059"/>
    <cellStyle name="Note 5 23 2 2 4 2" xfId="27494"/>
    <cellStyle name="Note 5 23 2 2 4 3" xfId="41946"/>
    <cellStyle name="Note 5 23 2 2 5" xfId="12479"/>
    <cellStyle name="Note 5 23 2 2 5 2" xfId="29914"/>
    <cellStyle name="Note 5 23 2 2 5 3" xfId="44366"/>
    <cellStyle name="Note 5 23 2 2 6" xfId="19486"/>
    <cellStyle name="Note 5 23 2 3" xfId="2646"/>
    <cellStyle name="Note 5 23 2 3 2" xfId="5157"/>
    <cellStyle name="Note 5 23 2 3 2 2" xfId="14497"/>
    <cellStyle name="Note 5 23 2 3 2 2 2" xfId="31932"/>
    <cellStyle name="Note 5 23 2 3 2 2 3" xfId="46384"/>
    <cellStyle name="Note 5 23 2 3 2 3" xfId="16958"/>
    <cellStyle name="Note 5 23 2 3 2 3 2" xfId="34393"/>
    <cellStyle name="Note 5 23 2 3 2 3 3" xfId="48845"/>
    <cellStyle name="Note 5 23 2 3 2 4" xfId="22593"/>
    <cellStyle name="Note 5 23 2 3 2 5" xfId="37045"/>
    <cellStyle name="Note 5 23 2 3 3" xfId="7619"/>
    <cellStyle name="Note 5 23 2 3 3 2" xfId="25054"/>
    <cellStyle name="Note 5 23 2 3 3 3" xfId="39506"/>
    <cellStyle name="Note 5 23 2 3 4" xfId="10060"/>
    <cellStyle name="Note 5 23 2 3 4 2" xfId="27495"/>
    <cellStyle name="Note 5 23 2 3 4 3" xfId="41947"/>
    <cellStyle name="Note 5 23 2 3 5" xfId="12480"/>
    <cellStyle name="Note 5 23 2 3 5 2" xfId="29915"/>
    <cellStyle name="Note 5 23 2 3 5 3" xfId="44367"/>
    <cellStyle name="Note 5 23 2 3 6" xfId="19487"/>
    <cellStyle name="Note 5 23 2 4" xfId="2647"/>
    <cellStyle name="Note 5 23 2 4 2" xfId="5158"/>
    <cellStyle name="Note 5 23 2 4 2 2" xfId="22594"/>
    <cellStyle name="Note 5 23 2 4 2 3" xfId="37046"/>
    <cellStyle name="Note 5 23 2 4 3" xfId="7620"/>
    <cellStyle name="Note 5 23 2 4 3 2" xfId="25055"/>
    <cellStyle name="Note 5 23 2 4 3 3" xfId="39507"/>
    <cellStyle name="Note 5 23 2 4 4" xfId="10061"/>
    <cellStyle name="Note 5 23 2 4 4 2" xfId="27496"/>
    <cellStyle name="Note 5 23 2 4 4 3" xfId="41948"/>
    <cellStyle name="Note 5 23 2 4 5" xfId="12481"/>
    <cellStyle name="Note 5 23 2 4 5 2" xfId="29916"/>
    <cellStyle name="Note 5 23 2 4 5 3" xfId="44368"/>
    <cellStyle name="Note 5 23 2 4 6" xfId="15441"/>
    <cellStyle name="Note 5 23 2 4 6 2" xfId="32876"/>
    <cellStyle name="Note 5 23 2 4 6 3" xfId="47328"/>
    <cellStyle name="Note 5 23 2 4 7" xfId="19488"/>
    <cellStyle name="Note 5 23 2 4 8" xfId="20603"/>
    <cellStyle name="Note 5 23 2 5" xfId="5155"/>
    <cellStyle name="Note 5 23 2 5 2" xfId="14495"/>
    <cellStyle name="Note 5 23 2 5 2 2" xfId="31930"/>
    <cellStyle name="Note 5 23 2 5 2 3" xfId="46382"/>
    <cellStyle name="Note 5 23 2 5 3" xfId="16956"/>
    <cellStyle name="Note 5 23 2 5 3 2" xfId="34391"/>
    <cellStyle name="Note 5 23 2 5 3 3" xfId="48843"/>
    <cellStyle name="Note 5 23 2 5 4" xfId="22591"/>
    <cellStyle name="Note 5 23 2 5 5" xfId="37043"/>
    <cellStyle name="Note 5 23 2 6" xfId="7617"/>
    <cellStyle name="Note 5 23 2 6 2" xfId="25052"/>
    <cellStyle name="Note 5 23 2 6 3" xfId="39504"/>
    <cellStyle name="Note 5 23 2 7" xfId="10058"/>
    <cellStyle name="Note 5 23 2 7 2" xfId="27493"/>
    <cellStyle name="Note 5 23 2 7 3" xfId="41945"/>
    <cellStyle name="Note 5 23 2 8" xfId="12478"/>
    <cellStyle name="Note 5 23 2 8 2" xfId="29913"/>
    <cellStyle name="Note 5 23 2 8 3" xfId="44365"/>
    <cellStyle name="Note 5 23 2 9" xfId="19485"/>
    <cellStyle name="Note 5 23 3" xfId="2648"/>
    <cellStyle name="Note 5 23 3 2" xfId="2649"/>
    <cellStyle name="Note 5 23 3 2 2" xfId="5160"/>
    <cellStyle name="Note 5 23 3 2 2 2" xfId="14499"/>
    <cellStyle name="Note 5 23 3 2 2 2 2" xfId="31934"/>
    <cellStyle name="Note 5 23 3 2 2 2 3" xfId="46386"/>
    <cellStyle name="Note 5 23 3 2 2 3" xfId="16960"/>
    <cellStyle name="Note 5 23 3 2 2 3 2" xfId="34395"/>
    <cellStyle name="Note 5 23 3 2 2 3 3" xfId="48847"/>
    <cellStyle name="Note 5 23 3 2 2 4" xfId="22596"/>
    <cellStyle name="Note 5 23 3 2 2 5" xfId="37048"/>
    <cellStyle name="Note 5 23 3 2 3" xfId="7622"/>
    <cellStyle name="Note 5 23 3 2 3 2" xfId="25057"/>
    <cellStyle name="Note 5 23 3 2 3 3" xfId="39509"/>
    <cellStyle name="Note 5 23 3 2 4" xfId="10063"/>
    <cellStyle name="Note 5 23 3 2 4 2" xfId="27498"/>
    <cellStyle name="Note 5 23 3 2 4 3" xfId="41950"/>
    <cellStyle name="Note 5 23 3 2 5" xfId="12483"/>
    <cellStyle name="Note 5 23 3 2 5 2" xfId="29918"/>
    <cellStyle name="Note 5 23 3 2 5 3" xfId="44370"/>
    <cellStyle name="Note 5 23 3 2 6" xfId="19490"/>
    <cellStyle name="Note 5 23 3 3" xfId="2650"/>
    <cellStyle name="Note 5 23 3 3 2" xfId="5161"/>
    <cellStyle name="Note 5 23 3 3 2 2" xfId="14500"/>
    <cellStyle name="Note 5 23 3 3 2 2 2" xfId="31935"/>
    <cellStyle name="Note 5 23 3 3 2 2 3" xfId="46387"/>
    <cellStyle name="Note 5 23 3 3 2 3" xfId="16961"/>
    <cellStyle name="Note 5 23 3 3 2 3 2" xfId="34396"/>
    <cellStyle name="Note 5 23 3 3 2 3 3" xfId="48848"/>
    <cellStyle name="Note 5 23 3 3 2 4" xfId="22597"/>
    <cellStyle name="Note 5 23 3 3 2 5" xfId="37049"/>
    <cellStyle name="Note 5 23 3 3 3" xfId="7623"/>
    <cellStyle name="Note 5 23 3 3 3 2" xfId="25058"/>
    <cellStyle name="Note 5 23 3 3 3 3" xfId="39510"/>
    <cellStyle name="Note 5 23 3 3 4" xfId="10064"/>
    <cellStyle name="Note 5 23 3 3 4 2" xfId="27499"/>
    <cellStyle name="Note 5 23 3 3 4 3" xfId="41951"/>
    <cellStyle name="Note 5 23 3 3 5" xfId="12484"/>
    <cellStyle name="Note 5 23 3 3 5 2" xfId="29919"/>
    <cellStyle name="Note 5 23 3 3 5 3" xfId="44371"/>
    <cellStyle name="Note 5 23 3 3 6" xfId="19491"/>
    <cellStyle name="Note 5 23 3 4" xfId="2651"/>
    <cellStyle name="Note 5 23 3 4 2" xfId="5162"/>
    <cellStyle name="Note 5 23 3 4 2 2" xfId="22598"/>
    <cellStyle name="Note 5 23 3 4 2 3" xfId="37050"/>
    <cellStyle name="Note 5 23 3 4 3" xfId="7624"/>
    <cellStyle name="Note 5 23 3 4 3 2" xfId="25059"/>
    <cellStyle name="Note 5 23 3 4 3 3" xfId="39511"/>
    <cellStyle name="Note 5 23 3 4 4" xfId="10065"/>
    <cellStyle name="Note 5 23 3 4 4 2" xfId="27500"/>
    <cellStyle name="Note 5 23 3 4 4 3" xfId="41952"/>
    <cellStyle name="Note 5 23 3 4 5" xfId="12485"/>
    <cellStyle name="Note 5 23 3 4 5 2" xfId="29920"/>
    <cellStyle name="Note 5 23 3 4 5 3" xfId="44372"/>
    <cellStyle name="Note 5 23 3 4 6" xfId="15442"/>
    <cellStyle name="Note 5 23 3 4 6 2" xfId="32877"/>
    <cellStyle name="Note 5 23 3 4 6 3" xfId="47329"/>
    <cellStyle name="Note 5 23 3 4 7" xfId="19492"/>
    <cellStyle name="Note 5 23 3 4 8" xfId="20604"/>
    <cellStyle name="Note 5 23 3 5" xfId="5159"/>
    <cellStyle name="Note 5 23 3 5 2" xfId="14498"/>
    <cellStyle name="Note 5 23 3 5 2 2" xfId="31933"/>
    <cellStyle name="Note 5 23 3 5 2 3" xfId="46385"/>
    <cellStyle name="Note 5 23 3 5 3" xfId="16959"/>
    <cellStyle name="Note 5 23 3 5 3 2" xfId="34394"/>
    <cellStyle name="Note 5 23 3 5 3 3" xfId="48846"/>
    <cellStyle name="Note 5 23 3 5 4" xfId="22595"/>
    <cellStyle name="Note 5 23 3 5 5" xfId="37047"/>
    <cellStyle name="Note 5 23 3 6" xfId="7621"/>
    <cellStyle name="Note 5 23 3 6 2" xfId="25056"/>
    <cellStyle name="Note 5 23 3 6 3" xfId="39508"/>
    <cellStyle name="Note 5 23 3 7" xfId="10062"/>
    <cellStyle name="Note 5 23 3 7 2" xfId="27497"/>
    <cellStyle name="Note 5 23 3 7 3" xfId="41949"/>
    <cellStyle name="Note 5 23 3 8" xfId="12482"/>
    <cellStyle name="Note 5 23 3 8 2" xfId="29917"/>
    <cellStyle name="Note 5 23 3 8 3" xfId="44369"/>
    <cellStyle name="Note 5 23 3 9" xfId="19489"/>
    <cellStyle name="Note 5 23 4" xfId="2652"/>
    <cellStyle name="Note 5 23 4 2" xfId="2653"/>
    <cellStyle name="Note 5 23 4 2 2" xfId="5164"/>
    <cellStyle name="Note 5 23 4 2 2 2" xfId="14502"/>
    <cellStyle name="Note 5 23 4 2 2 2 2" xfId="31937"/>
    <cellStyle name="Note 5 23 4 2 2 2 3" xfId="46389"/>
    <cellStyle name="Note 5 23 4 2 2 3" xfId="16963"/>
    <cellStyle name="Note 5 23 4 2 2 3 2" xfId="34398"/>
    <cellStyle name="Note 5 23 4 2 2 3 3" xfId="48850"/>
    <cellStyle name="Note 5 23 4 2 2 4" xfId="22600"/>
    <cellStyle name="Note 5 23 4 2 2 5" xfId="37052"/>
    <cellStyle name="Note 5 23 4 2 3" xfId="7626"/>
    <cellStyle name="Note 5 23 4 2 3 2" xfId="25061"/>
    <cellStyle name="Note 5 23 4 2 3 3" xfId="39513"/>
    <cellStyle name="Note 5 23 4 2 4" xfId="10067"/>
    <cellStyle name="Note 5 23 4 2 4 2" xfId="27502"/>
    <cellStyle name="Note 5 23 4 2 4 3" xfId="41954"/>
    <cellStyle name="Note 5 23 4 2 5" xfId="12487"/>
    <cellStyle name="Note 5 23 4 2 5 2" xfId="29922"/>
    <cellStyle name="Note 5 23 4 2 5 3" xfId="44374"/>
    <cellStyle name="Note 5 23 4 2 6" xfId="19494"/>
    <cellStyle name="Note 5 23 4 3" xfId="2654"/>
    <cellStyle name="Note 5 23 4 3 2" xfId="5165"/>
    <cellStyle name="Note 5 23 4 3 2 2" xfId="14503"/>
    <cellStyle name="Note 5 23 4 3 2 2 2" xfId="31938"/>
    <cellStyle name="Note 5 23 4 3 2 2 3" xfId="46390"/>
    <cellStyle name="Note 5 23 4 3 2 3" xfId="16964"/>
    <cellStyle name="Note 5 23 4 3 2 3 2" xfId="34399"/>
    <cellStyle name="Note 5 23 4 3 2 3 3" xfId="48851"/>
    <cellStyle name="Note 5 23 4 3 2 4" xfId="22601"/>
    <cellStyle name="Note 5 23 4 3 2 5" xfId="37053"/>
    <cellStyle name="Note 5 23 4 3 3" xfId="7627"/>
    <cellStyle name="Note 5 23 4 3 3 2" xfId="25062"/>
    <cellStyle name="Note 5 23 4 3 3 3" xfId="39514"/>
    <cellStyle name="Note 5 23 4 3 4" xfId="10068"/>
    <cellStyle name="Note 5 23 4 3 4 2" xfId="27503"/>
    <cellStyle name="Note 5 23 4 3 4 3" xfId="41955"/>
    <cellStyle name="Note 5 23 4 3 5" xfId="12488"/>
    <cellStyle name="Note 5 23 4 3 5 2" xfId="29923"/>
    <cellStyle name="Note 5 23 4 3 5 3" xfId="44375"/>
    <cellStyle name="Note 5 23 4 3 6" xfId="19495"/>
    <cellStyle name="Note 5 23 4 4" xfId="2655"/>
    <cellStyle name="Note 5 23 4 4 2" xfId="5166"/>
    <cellStyle name="Note 5 23 4 4 2 2" xfId="22602"/>
    <cellStyle name="Note 5 23 4 4 2 3" xfId="37054"/>
    <cellStyle name="Note 5 23 4 4 3" xfId="7628"/>
    <cellStyle name="Note 5 23 4 4 3 2" xfId="25063"/>
    <cellStyle name="Note 5 23 4 4 3 3" xfId="39515"/>
    <cellStyle name="Note 5 23 4 4 4" xfId="10069"/>
    <cellStyle name="Note 5 23 4 4 4 2" xfId="27504"/>
    <cellStyle name="Note 5 23 4 4 4 3" xfId="41956"/>
    <cellStyle name="Note 5 23 4 4 5" xfId="12489"/>
    <cellStyle name="Note 5 23 4 4 5 2" xfId="29924"/>
    <cellStyle name="Note 5 23 4 4 5 3" xfId="44376"/>
    <cellStyle name="Note 5 23 4 4 6" xfId="15443"/>
    <cellStyle name="Note 5 23 4 4 6 2" xfId="32878"/>
    <cellStyle name="Note 5 23 4 4 6 3" xfId="47330"/>
    <cellStyle name="Note 5 23 4 4 7" xfId="19496"/>
    <cellStyle name="Note 5 23 4 4 8" xfId="20605"/>
    <cellStyle name="Note 5 23 4 5" xfId="5163"/>
    <cellStyle name="Note 5 23 4 5 2" xfId="14501"/>
    <cellStyle name="Note 5 23 4 5 2 2" xfId="31936"/>
    <cellStyle name="Note 5 23 4 5 2 3" xfId="46388"/>
    <cellStyle name="Note 5 23 4 5 3" xfId="16962"/>
    <cellStyle name="Note 5 23 4 5 3 2" xfId="34397"/>
    <cellStyle name="Note 5 23 4 5 3 3" xfId="48849"/>
    <cellStyle name="Note 5 23 4 5 4" xfId="22599"/>
    <cellStyle name="Note 5 23 4 5 5" xfId="37051"/>
    <cellStyle name="Note 5 23 4 6" xfId="7625"/>
    <cellStyle name="Note 5 23 4 6 2" xfId="25060"/>
    <cellStyle name="Note 5 23 4 6 3" xfId="39512"/>
    <cellStyle name="Note 5 23 4 7" xfId="10066"/>
    <cellStyle name="Note 5 23 4 7 2" xfId="27501"/>
    <cellStyle name="Note 5 23 4 7 3" xfId="41953"/>
    <cellStyle name="Note 5 23 4 8" xfId="12486"/>
    <cellStyle name="Note 5 23 4 8 2" xfId="29921"/>
    <cellStyle name="Note 5 23 4 8 3" xfId="44373"/>
    <cellStyle name="Note 5 23 4 9" xfId="19493"/>
    <cellStyle name="Note 5 23 5" xfId="2656"/>
    <cellStyle name="Note 5 23 5 2" xfId="5167"/>
    <cellStyle name="Note 5 23 5 2 2" xfId="14504"/>
    <cellStyle name="Note 5 23 5 2 2 2" xfId="31939"/>
    <cellStyle name="Note 5 23 5 2 2 3" xfId="46391"/>
    <cellStyle name="Note 5 23 5 2 3" xfId="16965"/>
    <cellStyle name="Note 5 23 5 2 3 2" xfId="34400"/>
    <cellStyle name="Note 5 23 5 2 3 3" xfId="48852"/>
    <cellStyle name="Note 5 23 5 2 4" xfId="22603"/>
    <cellStyle name="Note 5 23 5 2 5" xfId="37055"/>
    <cellStyle name="Note 5 23 5 3" xfId="7629"/>
    <cellStyle name="Note 5 23 5 3 2" xfId="25064"/>
    <cellStyle name="Note 5 23 5 3 3" xfId="39516"/>
    <cellStyle name="Note 5 23 5 4" xfId="10070"/>
    <cellStyle name="Note 5 23 5 4 2" xfId="27505"/>
    <cellStyle name="Note 5 23 5 4 3" xfId="41957"/>
    <cellStyle name="Note 5 23 5 5" xfId="12490"/>
    <cellStyle name="Note 5 23 5 5 2" xfId="29925"/>
    <cellStyle name="Note 5 23 5 5 3" xfId="44377"/>
    <cellStyle name="Note 5 23 5 6" xfId="19497"/>
    <cellStyle name="Note 5 23 6" xfId="2657"/>
    <cellStyle name="Note 5 23 6 2" xfId="5168"/>
    <cellStyle name="Note 5 23 6 2 2" xfId="14505"/>
    <cellStyle name="Note 5 23 6 2 2 2" xfId="31940"/>
    <cellStyle name="Note 5 23 6 2 2 3" xfId="46392"/>
    <cellStyle name="Note 5 23 6 2 3" xfId="16966"/>
    <cellStyle name="Note 5 23 6 2 3 2" xfId="34401"/>
    <cellStyle name="Note 5 23 6 2 3 3" xfId="48853"/>
    <cellStyle name="Note 5 23 6 2 4" xfId="22604"/>
    <cellStyle name="Note 5 23 6 2 5" xfId="37056"/>
    <cellStyle name="Note 5 23 6 3" xfId="7630"/>
    <cellStyle name="Note 5 23 6 3 2" xfId="25065"/>
    <cellStyle name="Note 5 23 6 3 3" xfId="39517"/>
    <cellStyle name="Note 5 23 6 4" xfId="10071"/>
    <cellStyle name="Note 5 23 6 4 2" xfId="27506"/>
    <cellStyle name="Note 5 23 6 4 3" xfId="41958"/>
    <cellStyle name="Note 5 23 6 5" xfId="12491"/>
    <cellStyle name="Note 5 23 6 5 2" xfId="29926"/>
    <cellStyle name="Note 5 23 6 5 3" xfId="44378"/>
    <cellStyle name="Note 5 23 6 6" xfId="19498"/>
    <cellStyle name="Note 5 23 7" xfId="2658"/>
    <cellStyle name="Note 5 23 7 2" xfId="5169"/>
    <cellStyle name="Note 5 23 7 2 2" xfId="22605"/>
    <cellStyle name="Note 5 23 7 2 3" xfId="37057"/>
    <cellStyle name="Note 5 23 7 3" xfId="7631"/>
    <cellStyle name="Note 5 23 7 3 2" xfId="25066"/>
    <cellStyle name="Note 5 23 7 3 3" xfId="39518"/>
    <cellStyle name="Note 5 23 7 4" xfId="10072"/>
    <cellStyle name="Note 5 23 7 4 2" xfId="27507"/>
    <cellStyle name="Note 5 23 7 4 3" xfId="41959"/>
    <cellStyle name="Note 5 23 7 5" xfId="12492"/>
    <cellStyle name="Note 5 23 7 5 2" xfId="29927"/>
    <cellStyle name="Note 5 23 7 5 3" xfId="44379"/>
    <cellStyle name="Note 5 23 7 6" xfId="15444"/>
    <cellStyle name="Note 5 23 7 6 2" xfId="32879"/>
    <cellStyle name="Note 5 23 7 6 3" xfId="47331"/>
    <cellStyle name="Note 5 23 7 7" xfId="19499"/>
    <cellStyle name="Note 5 23 7 8" xfId="20606"/>
    <cellStyle name="Note 5 23 8" xfId="5154"/>
    <cellStyle name="Note 5 23 8 2" xfId="14494"/>
    <cellStyle name="Note 5 23 8 2 2" xfId="31929"/>
    <cellStyle name="Note 5 23 8 2 3" xfId="46381"/>
    <cellStyle name="Note 5 23 8 3" xfId="16955"/>
    <cellStyle name="Note 5 23 8 3 2" xfId="34390"/>
    <cellStyle name="Note 5 23 8 3 3" xfId="48842"/>
    <cellStyle name="Note 5 23 8 4" xfId="22590"/>
    <cellStyle name="Note 5 23 8 5" xfId="37042"/>
    <cellStyle name="Note 5 23 9" xfId="7616"/>
    <cellStyle name="Note 5 23 9 2" xfId="25051"/>
    <cellStyle name="Note 5 23 9 3" xfId="39503"/>
    <cellStyle name="Note 5 24" xfId="2659"/>
    <cellStyle name="Note 5 24 10" xfId="10073"/>
    <cellStyle name="Note 5 24 10 2" xfId="27508"/>
    <cellStyle name="Note 5 24 10 3" xfId="41960"/>
    <cellStyle name="Note 5 24 11" xfId="12493"/>
    <cellStyle name="Note 5 24 11 2" xfId="29928"/>
    <cellStyle name="Note 5 24 11 3" xfId="44380"/>
    <cellStyle name="Note 5 24 12" xfId="19500"/>
    <cellStyle name="Note 5 24 2" xfId="2660"/>
    <cellStyle name="Note 5 24 2 2" xfId="2661"/>
    <cellStyle name="Note 5 24 2 2 2" xfId="5172"/>
    <cellStyle name="Note 5 24 2 2 2 2" xfId="14508"/>
    <cellStyle name="Note 5 24 2 2 2 2 2" xfId="31943"/>
    <cellStyle name="Note 5 24 2 2 2 2 3" xfId="46395"/>
    <cellStyle name="Note 5 24 2 2 2 3" xfId="16969"/>
    <cellStyle name="Note 5 24 2 2 2 3 2" xfId="34404"/>
    <cellStyle name="Note 5 24 2 2 2 3 3" xfId="48856"/>
    <cellStyle name="Note 5 24 2 2 2 4" xfId="22608"/>
    <cellStyle name="Note 5 24 2 2 2 5" xfId="37060"/>
    <cellStyle name="Note 5 24 2 2 3" xfId="7634"/>
    <cellStyle name="Note 5 24 2 2 3 2" xfId="25069"/>
    <cellStyle name="Note 5 24 2 2 3 3" xfId="39521"/>
    <cellStyle name="Note 5 24 2 2 4" xfId="10075"/>
    <cellStyle name="Note 5 24 2 2 4 2" xfId="27510"/>
    <cellStyle name="Note 5 24 2 2 4 3" xfId="41962"/>
    <cellStyle name="Note 5 24 2 2 5" xfId="12495"/>
    <cellStyle name="Note 5 24 2 2 5 2" xfId="29930"/>
    <cellStyle name="Note 5 24 2 2 5 3" xfId="44382"/>
    <cellStyle name="Note 5 24 2 2 6" xfId="19502"/>
    <cellStyle name="Note 5 24 2 3" xfId="2662"/>
    <cellStyle name="Note 5 24 2 3 2" xfId="5173"/>
    <cellStyle name="Note 5 24 2 3 2 2" xfId="14509"/>
    <cellStyle name="Note 5 24 2 3 2 2 2" xfId="31944"/>
    <cellStyle name="Note 5 24 2 3 2 2 3" xfId="46396"/>
    <cellStyle name="Note 5 24 2 3 2 3" xfId="16970"/>
    <cellStyle name="Note 5 24 2 3 2 3 2" xfId="34405"/>
    <cellStyle name="Note 5 24 2 3 2 3 3" xfId="48857"/>
    <cellStyle name="Note 5 24 2 3 2 4" xfId="22609"/>
    <cellStyle name="Note 5 24 2 3 2 5" xfId="37061"/>
    <cellStyle name="Note 5 24 2 3 3" xfId="7635"/>
    <cellStyle name="Note 5 24 2 3 3 2" xfId="25070"/>
    <cellStyle name="Note 5 24 2 3 3 3" xfId="39522"/>
    <cellStyle name="Note 5 24 2 3 4" xfId="10076"/>
    <cellStyle name="Note 5 24 2 3 4 2" xfId="27511"/>
    <cellStyle name="Note 5 24 2 3 4 3" xfId="41963"/>
    <cellStyle name="Note 5 24 2 3 5" xfId="12496"/>
    <cellStyle name="Note 5 24 2 3 5 2" xfId="29931"/>
    <cellStyle name="Note 5 24 2 3 5 3" xfId="44383"/>
    <cellStyle name="Note 5 24 2 3 6" xfId="19503"/>
    <cellStyle name="Note 5 24 2 4" xfId="2663"/>
    <cellStyle name="Note 5 24 2 4 2" xfId="5174"/>
    <cellStyle name="Note 5 24 2 4 2 2" xfId="22610"/>
    <cellStyle name="Note 5 24 2 4 2 3" xfId="37062"/>
    <cellStyle name="Note 5 24 2 4 3" xfId="7636"/>
    <cellStyle name="Note 5 24 2 4 3 2" xfId="25071"/>
    <cellStyle name="Note 5 24 2 4 3 3" xfId="39523"/>
    <cellStyle name="Note 5 24 2 4 4" xfId="10077"/>
    <cellStyle name="Note 5 24 2 4 4 2" xfId="27512"/>
    <cellStyle name="Note 5 24 2 4 4 3" xfId="41964"/>
    <cellStyle name="Note 5 24 2 4 5" xfId="12497"/>
    <cellStyle name="Note 5 24 2 4 5 2" xfId="29932"/>
    <cellStyle name="Note 5 24 2 4 5 3" xfId="44384"/>
    <cellStyle name="Note 5 24 2 4 6" xfId="15445"/>
    <cellStyle name="Note 5 24 2 4 6 2" xfId="32880"/>
    <cellStyle name="Note 5 24 2 4 6 3" xfId="47332"/>
    <cellStyle name="Note 5 24 2 4 7" xfId="19504"/>
    <cellStyle name="Note 5 24 2 4 8" xfId="20607"/>
    <cellStyle name="Note 5 24 2 5" xfId="5171"/>
    <cellStyle name="Note 5 24 2 5 2" xfId="14507"/>
    <cellStyle name="Note 5 24 2 5 2 2" xfId="31942"/>
    <cellStyle name="Note 5 24 2 5 2 3" xfId="46394"/>
    <cellStyle name="Note 5 24 2 5 3" xfId="16968"/>
    <cellStyle name="Note 5 24 2 5 3 2" xfId="34403"/>
    <cellStyle name="Note 5 24 2 5 3 3" xfId="48855"/>
    <cellStyle name="Note 5 24 2 5 4" xfId="22607"/>
    <cellStyle name="Note 5 24 2 5 5" xfId="37059"/>
    <cellStyle name="Note 5 24 2 6" xfId="7633"/>
    <cellStyle name="Note 5 24 2 6 2" xfId="25068"/>
    <cellStyle name="Note 5 24 2 6 3" xfId="39520"/>
    <cellStyle name="Note 5 24 2 7" xfId="10074"/>
    <cellStyle name="Note 5 24 2 7 2" xfId="27509"/>
    <cellStyle name="Note 5 24 2 7 3" xfId="41961"/>
    <cellStyle name="Note 5 24 2 8" xfId="12494"/>
    <cellStyle name="Note 5 24 2 8 2" xfId="29929"/>
    <cellStyle name="Note 5 24 2 8 3" xfId="44381"/>
    <cellStyle name="Note 5 24 2 9" xfId="19501"/>
    <cellStyle name="Note 5 24 3" xfId="2664"/>
    <cellStyle name="Note 5 24 3 2" xfId="2665"/>
    <cellStyle name="Note 5 24 3 2 2" xfId="5176"/>
    <cellStyle name="Note 5 24 3 2 2 2" xfId="14511"/>
    <cellStyle name="Note 5 24 3 2 2 2 2" xfId="31946"/>
    <cellStyle name="Note 5 24 3 2 2 2 3" xfId="46398"/>
    <cellStyle name="Note 5 24 3 2 2 3" xfId="16972"/>
    <cellStyle name="Note 5 24 3 2 2 3 2" xfId="34407"/>
    <cellStyle name="Note 5 24 3 2 2 3 3" xfId="48859"/>
    <cellStyle name="Note 5 24 3 2 2 4" xfId="22612"/>
    <cellStyle name="Note 5 24 3 2 2 5" xfId="37064"/>
    <cellStyle name="Note 5 24 3 2 3" xfId="7638"/>
    <cellStyle name="Note 5 24 3 2 3 2" xfId="25073"/>
    <cellStyle name="Note 5 24 3 2 3 3" xfId="39525"/>
    <cellStyle name="Note 5 24 3 2 4" xfId="10079"/>
    <cellStyle name="Note 5 24 3 2 4 2" xfId="27514"/>
    <cellStyle name="Note 5 24 3 2 4 3" xfId="41966"/>
    <cellStyle name="Note 5 24 3 2 5" xfId="12499"/>
    <cellStyle name="Note 5 24 3 2 5 2" xfId="29934"/>
    <cellStyle name="Note 5 24 3 2 5 3" xfId="44386"/>
    <cellStyle name="Note 5 24 3 2 6" xfId="19506"/>
    <cellStyle name="Note 5 24 3 3" xfId="2666"/>
    <cellStyle name="Note 5 24 3 3 2" xfId="5177"/>
    <cellStyle name="Note 5 24 3 3 2 2" xfId="14512"/>
    <cellStyle name="Note 5 24 3 3 2 2 2" xfId="31947"/>
    <cellStyle name="Note 5 24 3 3 2 2 3" xfId="46399"/>
    <cellStyle name="Note 5 24 3 3 2 3" xfId="16973"/>
    <cellStyle name="Note 5 24 3 3 2 3 2" xfId="34408"/>
    <cellStyle name="Note 5 24 3 3 2 3 3" xfId="48860"/>
    <cellStyle name="Note 5 24 3 3 2 4" xfId="22613"/>
    <cellStyle name="Note 5 24 3 3 2 5" xfId="37065"/>
    <cellStyle name="Note 5 24 3 3 3" xfId="7639"/>
    <cellStyle name="Note 5 24 3 3 3 2" xfId="25074"/>
    <cellStyle name="Note 5 24 3 3 3 3" xfId="39526"/>
    <cellStyle name="Note 5 24 3 3 4" xfId="10080"/>
    <cellStyle name="Note 5 24 3 3 4 2" xfId="27515"/>
    <cellStyle name="Note 5 24 3 3 4 3" xfId="41967"/>
    <cellStyle name="Note 5 24 3 3 5" xfId="12500"/>
    <cellStyle name="Note 5 24 3 3 5 2" xfId="29935"/>
    <cellStyle name="Note 5 24 3 3 5 3" xfId="44387"/>
    <cellStyle name="Note 5 24 3 3 6" xfId="19507"/>
    <cellStyle name="Note 5 24 3 4" xfId="2667"/>
    <cellStyle name="Note 5 24 3 4 2" xfId="5178"/>
    <cellStyle name="Note 5 24 3 4 2 2" xfId="22614"/>
    <cellStyle name="Note 5 24 3 4 2 3" xfId="37066"/>
    <cellStyle name="Note 5 24 3 4 3" xfId="7640"/>
    <cellStyle name="Note 5 24 3 4 3 2" xfId="25075"/>
    <cellStyle name="Note 5 24 3 4 3 3" xfId="39527"/>
    <cellStyle name="Note 5 24 3 4 4" xfId="10081"/>
    <cellStyle name="Note 5 24 3 4 4 2" xfId="27516"/>
    <cellStyle name="Note 5 24 3 4 4 3" xfId="41968"/>
    <cellStyle name="Note 5 24 3 4 5" xfId="12501"/>
    <cellStyle name="Note 5 24 3 4 5 2" xfId="29936"/>
    <cellStyle name="Note 5 24 3 4 5 3" xfId="44388"/>
    <cellStyle name="Note 5 24 3 4 6" xfId="15446"/>
    <cellStyle name="Note 5 24 3 4 6 2" xfId="32881"/>
    <cellStyle name="Note 5 24 3 4 6 3" xfId="47333"/>
    <cellStyle name="Note 5 24 3 4 7" xfId="19508"/>
    <cellStyle name="Note 5 24 3 4 8" xfId="20608"/>
    <cellStyle name="Note 5 24 3 5" xfId="5175"/>
    <cellStyle name="Note 5 24 3 5 2" xfId="14510"/>
    <cellStyle name="Note 5 24 3 5 2 2" xfId="31945"/>
    <cellStyle name="Note 5 24 3 5 2 3" xfId="46397"/>
    <cellStyle name="Note 5 24 3 5 3" xfId="16971"/>
    <cellStyle name="Note 5 24 3 5 3 2" xfId="34406"/>
    <cellStyle name="Note 5 24 3 5 3 3" xfId="48858"/>
    <cellStyle name="Note 5 24 3 5 4" xfId="22611"/>
    <cellStyle name="Note 5 24 3 5 5" xfId="37063"/>
    <cellStyle name="Note 5 24 3 6" xfId="7637"/>
    <cellStyle name="Note 5 24 3 6 2" xfId="25072"/>
    <cellStyle name="Note 5 24 3 6 3" xfId="39524"/>
    <cellStyle name="Note 5 24 3 7" xfId="10078"/>
    <cellStyle name="Note 5 24 3 7 2" xfId="27513"/>
    <cellStyle name="Note 5 24 3 7 3" xfId="41965"/>
    <cellStyle name="Note 5 24 3 8" xfId="12498"/>
    <cellStyle name="Note 5 24 3 8 2" xfId="29933"/>
    <cellStyle name="Note 5 24 3 8 3" xfId="44385"/>
    <cellStyle name="Note 5 24 3 9" xfId="19505"/>
    <cellStyle name="Note 5 24 4" xfId="2668"/>
    <cellStyle name="Note 5 24 4 2" xfId="2669"/>
    <cellStyle name="Note 5 24 4 2 2" xfId="5180"/>
    <cellStyle name="Note 5 24 4 2 2 2" xfId="14514"/>
    <cellStyle name="Note 5 24 4 2 2 2 2" xfId="31949"/>
    <cellStyle name="Note 5 24 4 2 2 2 3" xfId="46401"/>
    <cellStyle name="Note 5 24 4 2 2 3" xfId="16975"/>
    <cellStyle name="Note 5 24 4 2 2 3 2" xfId="34410"/>
    <cellStyle name="Note 5 24 4 2 2 3 3" xfId="48862"/>
    <cellStyle name="Note 5 24 4 2 2 4" xfId="22616"/>
    <cellStyle name="Note 5 24 4 2 2 5" xfId="37068"/>
    <cellStyle name="Note 5 24 4 2 3" xfId="7642"/>
    <cellStyle name="Note 5 24 4 2 3 2" xfId="25077"/>
    <cellStyle name="Note 5 24 4 2 3 3" xfId="39529"/>
    <cellStyle name="Note 5 24 4 2 4" xfId="10083"/>
    <cellStyle name="Note 5 24 4 2 4 2" xfId="27518"/>
    <cellStyle name="Note 5 24 4 2 4 3" xfId="41970"/>
    <cellStyle name="Note 5 24 4 2 5" xfId="12503"/>
    <cellStyle name="Note 5 24 4 2 5 2" xfId="29938"/>
    <cellStyle name="Note 5 24 4 2 5 3" xfId="44390"/>
    <cellStyle name="Note 5 24 4 2 6" xfId="19510"/>
    <cellStyle name="Note 5 24 4 3" xfId="2670"/>
    <cellStyle name="Note 5 24 4 3 2" xfId="5181"/>
    <cellStyle name="Note 5 24 4 3 2 2" xfId="14515"/>
    <cellStyle name="Note 5 24 4 3 2 2 2" xfId="31950"/>
    <cellStyle name="Note 5 24 4 3 2 2 3" xfId="46402"/>
    <cellStyle name="Note 5 24 4 3 2 3" xfId="16976"/>
    <cellStyle name="Note 5 24 4 3 2 3 2" xfId="34411"/>
    <cellStyle name="Note 5 24 4 3 2 3 3" xfId="48863"/>
    <cellStyle name="Note 5 24 4 3 2 4" xfId="22617"/>
    <cellStyle name="Note 5 24 4 3 2 5" xfId="37069"/>
    <cellStyle name="Note 5 24 4 3 3" xfId="7643"/>
    <cellStyle name="Note 5 24 4 3 3 2" xfId="25078"/>
    <cellStyle name="Note 5 24 4 3 3 3" xfId="39530"/>
    <cellStyle name="Note 5 24 4 3 4" xfId="10084"/>
    <cellStyle name="Note 5 24 4 3 4 2" xfId="27519"/>
    <cellStyle name="Note 5 24 4 3 4 3" xfId="41971"/>
    <cellStyle name="Note 5 24 4 3 5" xfId="12504"/>
    <cellStyle name="Note 5 24 4 3 5 2" xfId="29939"/>
    <cellStyle name="Note 5 24 4 3 5 3" xfId="44391"/>
    <cellStyle name="Note 5 24 4 3 6" xfId="19511"/>
    <cellStyle name="Note 5 24 4 4" xfId="2671"/>
    <cellStyle name="Note 5 24 4 4 2" xfId="5182"/>
    <cellStyle name="Note 5 24 4 4 2 2" xfId="22618"/>
    <cellStyle name="Note 5 24 4 4 2 3" xfId="37070"/>
    <cellStyle name="Note 5 24 4 4 3" xfId="7644"/>
    <cellStyle name="Note 5 24 4 4 3 2" xfId="25079"/>
    <cellStyle name="Note 5 24 4 4 3 3" xfId="39531"/>
    <cellStyle name="Note 5 24 4 4 4" xfId="10085"/>
    <cellStyle name="Note 5 24 4 4 4 2" xfId="27520"/>
    <cellStyle name="Note 5 24 4 4 4 3" xfId="41972"/>
    <cellStyle name="Note 5 24 4 4 5" xfId="12505"/>
    <cellStyle name="Note 5 24 4 4 5 2" xfId="29940"/>
    <cellStyle name="Note 5 24 4 4 5 3" xfId="44392"/>
    <cellStyle name="Note 5 24 4 4 6" xfId="15447"/>
    <cellStyle name="Note 5 24 4 4 6 2" xfId="32882"/>
    <cellStyle name="Note 5 24 4 4 6 3" xfId="47334"/>
    <cellStyle name="Note 5 24 4 4 7" xfId="19512"/>
    <cellStyle name="Note 5 24 4 4 8" xfId="20609"/>
    <cellStyle name="Note 5 24 4 5" xfId="5179"/>
    <cellStyle name="Note 5 24 4 5 2" xfId="14513"/>
    <cellStyle name="Note 5 24 4 5 2 2" xfId="31948"/>
    <cellStyle name="Note 5 24 4 5 2 3" xfId="46400"/>
    <cellStyle name="Note 5 24 4 5 3" xfId="16974"/>
    <cellStyle name="Note 5 24 4 5 3 2" xfId="34409"/>
    <cellStyle name="Note 5 24 4 5 3 3" xfId="48861"/>
    <cellStyle name="Note 5 24 4 5 4" xfId="22615"/>
    <cellStyle name="Note 5 24 4 5 5" xfId="37067"/>
    <cellStyle name="Note 5 24 4 6" xfId="7641"/>
    <cellStyle name="Note 5 24 4 6 2" xfId="25076"/>
    <cellStyle name="Note 5 24 4 6 3" xfId="39528"/>
    <cellStyle name="Note 5 24 4 7" xfId="10082"/>
    <cellStyle name="Note 5 24 4 7 2" xfId="27517"/>
    <cellStyle name="Note 5 24 4 7 3" xfId="41969"/>
    <cellStyle name="Note 5 24 4 8" xfId="12502"/>
    <cellStyle name="Note 5 24 4 8 2" xfId="29937"/>
    <cellStyle name="Note 5 24 4 8 3" xfId="44389"/>
    <cellStyle name="Note 5 24 4 9" xfId="19509"/>
    <cellStyle name="Note 5 24 5" xfId="2672"/>
    <cellStyle name="Note 5 24 5 2" xfId="5183"/>
    <cellStyle name="Note 5 24 5 2 2" xfId="14516"/>
    <cellStyle name="Note 5 24 5 2 2 2" xfId="31951"/>
    <cellStyle name="Note 5 24 5 2 2 3" xfId="46403"/>
    <cellStyle name="Note 5 24 5 2 3" xfId="16977"/>
    <cellStyle name="Note 5 24 5 2 3 2" xfId="34412"/>
    <cellStyle name="Note 5 24 5 2 3 3" xfId="48864"/>
    <cellStyle name="Note 5 24 5 2 4" xfId="22619"/>
    <cellStyle name="Note 5 24 5 2 5" xfId="37071"/>
    <cellStyle name="Note 5 24 5 3" xfId="7645"/>
    <cellStyle name="Note 5 24 5 3 2" xfId="25080"/>
    <cellStyle name="Note 5 24 5 3 3" xfId="39532"/>
    <cellStyle name="Note 5 24 5 4" xfId="10086"/>
    <cellStyle name="Note 5 24 5 4 2" xfId="27521"/>
    <cellStyle name="Note 5 24 5 4 3" xfId="41973"/>
    <cellStyle name="Note 5 24 5 5" xfId="12506"/>
    <cellStyle name="Note 5 24 5 5 2" xfId="29941"/>
    <cellStyle name="Note 5 24 5 5 3" xfId="44393"/>
    <cellStyle name="Note 5 24 5 6" xfId="19513"/>
    <cellStyle name="Note 5 24 6" xfId="2673"/>
    <cellStyle name="Note 5 24 6 2" xfId="5184"/>
    <cellStyle name="Note 5 24 6 2 2" xfId="14517"/>
    <cellStyle name="Note 5 24 6 2 2 2" xfId="31952"/>
    <cellStyle name="Note 5 24 6 2 2 3" xfId="46404"/>
    <cellStyle name="Note 5 24 6 2 3" xfId="16978"/>
    <cellStyle name="Note 5 24 6 2 3 2" xfId="34413"/>
    <cellStyle name="Note 5 24 6 2 3 3" xfId="48865"/>
    <cellStyle name="Note 5 24 6 2 4" xfId="22620"/>
    <cellStyle name="Note 5 24 6 2 5" xfId="37072"/>
    <cellStyle name="Note 5 24 6 3" xfId="7646"/>
    <cellStyle name="Note 5 24 6 3 2" xfId="25081"/>
    <cellStyle name="Note 5 24 6 3 3" xfId="39533"/>
    <cellStyle name="Note 5 24 6 4" xfId="10087"/>
    <cellStyle name="Note 5 24 6 4 2" xfId="27522"/>
    <cellStyle name="Note 5 24 6 4 3" xfId="41974"/>
    <cellStyle name="Note 5 24 6 5" xfId="12507"/>
    <cellStyle name="Note 5 24 6 5 2" xfId="29942"/>
    <cellStyle name="Note 5 24 6 5 3" xfId="44394"/>
    <cellStyle name="Note 5 24 6 6" xfId="19514"/>
    <cellStyle name="Note 5 24 7" xfId="2674"/>
    <cellStyle name="Note 5 24 7 2" xfId="5185"/>
    <cellStyle name="Note 5 24 7 2 2" xfId="22621"/>
    <cellStyle name="Note 5 24 7 2 3" xfId="37073"/>
    <cellStyle name="Note 5 24 7 3" xfId="7647"/>
    <cellStyle name="Note 5 24 7 3 2" xfId="25082"/>
    <cellStyle name="Note 5 24 7 3 3" xfId="39534"/>
    <cellStyle name="Note 5 24 7 4" xfId="10088"/>
    <cellStyle name="Note 5 24 7 4 2" xfId="27523"/>
    <cellStyle name="Note 5 24 7 4 3" xfId="41975"/>
    <cellStyle name="Note 5 24 7 5" xfId="12508"/>
    <cellStyle name="Note 5 24 7 5 2" xfId="29943"/>
    <cellStyle name="Note 5 24 7 5 3" xfId="44395"/>
    <cellStyle name="Note 5 24 7 6" xfId="15448"/>
    <cellStyle name="Note 5 24 7 6 2" xfId="32883"/>
    <cellStyle name="Note 5 24 7 6 3" xfId="47335"/>
    <cellStyle name="Note 5 24 7 7" xfId="19515"/>
    <cellStyle name="Note 5 24 7 8" xfId="20610"/>
    <cellStyle name="Note 5 24 8" xfId="5170"/>
    <cellStyle name="Note 5 24 8 2" xfId="14506"/>
    <cellStyle name="Note 5 24 8 2 2" xfId="31941"/>
    <cellStyle name="Note 5 24 8 2 3" xfId="46393"/>
    <cellStyle name="Note 5 24 8 3" xfId="16967"/>
    <cellStyle name="Note 5 24 8 3 2" xfId="34402"/>
    <cellStyle name="Note 5 24 8 3 3" xfId="48854"/>
    <cellStyle name="Note 5 24 8 4" xfId="22606"/>
    <cellStyle name="Note 5 24 8 5" xfId="37058"/>
    <cellStyle name="Note 5 24 9" xfId="7632"/>
    <cellStyle name="Note 5 24 9 2" xfId="25067"/>
    <cellStyle name="Note 5 24 9 3" xfId="39519"/>
    <cellStyle name="Note 5 25" xfId="2675"/>
    <cellStyle name="Note 5 25 2" xfId="2676"/>
    <cellStyle name="Note 5 25 2 2" xfId="5187"/>
    <cellStyle name="Note 5 25 2 2 2" xfId="14519"/>
    <cellStyle name="Note 5 25 2 2 2 2" xfId="31954"/>
    <cellStyle name="Note 5 25 2 2 2 3" xfId="46406"/>
    <cellStyle name="Note 5 25 2 2 3" xfId="16980"/>
    <cellStyle name="Note 5 25 2 2 3 2" xfId="34415"/>
    <cellStyle name="Note 5 25 2 2 3 3" xfId="48867"/>
    <cellStyle name="Note 5 25 2 2 4" xfId="22623"/>
    <cellStyle name="Note 5 25 2 2 5" xfId="37075"/>
    <cellStyle name="Note 5 25 2 3" xfId="7649"/>
    <cellStyle name="Note 5 25 2 3 2" xfId="25084"/>
    <cellStyle name="Note 5 25 2 3 3" xfId="39536"/>
    <cellStyle name="Note 5 25 2 4" xfId="10090"/>
    <cellStyle name="Note 5 25 2 4 2" xfId="27525"/>
    <cellStyle name="Note 5 25 2 4 3" xfId="41977"/>
    <cellStyle name="Note 5 25 2 5" xfId="12510"/>
    <cellStyle name="Note 5 25 2 5 2" xfId="29945"/>
    <cellStyle name="Note 5 25 2 5 3" xfId="44397"/>
    <cellStyle name="Note 5 25 2 6" xfId="19517"/>
    <cellStyle name="Note 5 25 3" xfId="2677"/>
    <cellStyle name="Note 5 25 3 2" xfId="5188"/>
    <cellStyle name="Note 5 25 3 2 2" xfId="14520"/>
    <cellStyle name="Note 5 25 3 2 2 2" xfId="31955"/>
    <cellStyle name="Note 5 25 3 2 2 3" xfId="46407"/>
    <cellStyle name="Note 5 25 3 2 3" xfId="16981"/>
    <cellStyle name="Note 5 25 3 2 3 2" xfId="34416"/>
    <cellStyle name="Note 5 25 3 2 3 3" xfId="48868"/>
    <cellStyle name="Note 5 25 3 2 4" xfId="22624"/>
    <cellStyle name="Note 5 25 3 2 5" xfId="37076"/>
    <cellStyle name="Note 5 25 3 3" xfId="7650"/>
    <cellStyle name="Note 5 25 3 3 2" xfId="25085"/>
    <cellStyle name="Note 5 25 3 3 3" xfId="39537"/>
    <cellStyle name="Note 5 25 3 4" xfId="10091"/>
    <cellStyle name="Note 5 25 3 4 2" xfId="27526"/>
    <cellStyle name="Note 5 25 3 4 3" xfId="41978"/>
    <cellStyle name="Note 5 25 3 5" xfId="12511"/>
    <cellStyle name="Note 5 25 3 5 2" xfId="29946"/>
    <cellStyle name="Note 5 25 3 5 3" xfId="44398"/>
    <cellStyle name="Note 5 25 3 6" xfId="19518"/>
    <cellStyle name="Note 5 25 4" xfId="2678"/>
    <cellStyle name="Note 5 25 4 2" xfId="5189"/>
    <cellStyle name="Note 5 25 4 2 2" xfId="22625"/>
    <cellStyle name="Note 5 25 4 2 3" xfId="37077"/>
    <cellStyle name="Note 5 25 4 3" xfId="7651"/>
    <cellStyle name="Note 5 25 4 3 2" xfId="25086"/>
    <cellStyle name="Note 5 25 4 3 3" xfId="39538"/>
    <cellStyle name="Note 5 25 4 4" xfId="10092"/>
    <cellStyle name="Note 5 25 4 4 2" xfId="27527"/>
    <cellStyle name="Note 5 25 4 4 3" xfId="41979"/>
    <cellStyle name="Note 5 25 4 5" xfId="12512"/>
    <cellStyle name="Note 5 25 4 5 2" xfId="29947"/>
    <cellStyle name="Note 5 25 4 5 3" xfId="44399"/>
    <cellStyle name="Note 5 25 4 6" xfId="15449"/>
    <cellStyle name="Note 5 25 4 6 2" xfId="32884"/>
    <cellStyle name="Note 5 25 4 6 3" xfId="47336"/>
    <cellStyle name="Note 5 25 4 7" xfId="19519"/>
    <cellStyle name="Note 5 25 4 8" xfId="20611"/>
    <cellStyle name="Note 5 25 5" xfId="5186"/>
    <cellStyle name="Note 5 25 5 2" xfId="14518"/>
    <cellStyle name="Note 5 25 5 2 2" xfId="31953"/>
    <cellStyle name="Note 5 25 5 2 3" xfId="46405"/>
    <cellStyle name="Note 5 25 5 3" xfId="16979"/>
    <cellStyle name="Note 5 25 5 3 2" xfId="34414"/>
    <cellStyle name="Note 5 25 5 3 3" xfId="48866"/>
    <cellStyle name="Note 5 25 5 4" xfId="22622"/>
    <cellStyle name="Note 5 25 5 5" xfId="37074"/>
    <cellStyle name="Note 5 25 6" xfId="7648"/>
    <cellStyle name="Note 5 25 6 2" xfId="25083"/>
    <cellStyle name="Note 5 25 6 3" xfId="39535"/>
    <cellStyle name="Note 5 25 7" xfId="10089"/>
    <cellStyle name="Note 5 25 7 2" xfId="27524"/>
    <cellStyle name="Note 5 25 7 3" xfId="41976"/>
    <cellStyle name="Note 5 25 8" xfId="12509"/>
    <cellStyle name="Note 5 25 8 2" xfId="29944"/>
    <cellStyle name="Note 5 25 8 3" xfId="44396"/>
    <cellStyle name="Note 5 25 9" xfId="19516"/>
    <cellStyle name="Note 5 26" xfId="2679"/>
    <cellStyle name="Note 5 26 2" xfId="2680"/>
    <cellStyle name="Note 5 26 2 2" xfId="5191"/>
    <cellStyle name="Note 5 26 2 2 2" xfId="14522"/>
    <cellStyle name="Note 5 26 2 2 2 2" xfId="31957"/>
    <cellStyle name="Note 5 26 2 2 2 3" xfId="46409"/>
    <cellStyle name="Note 5 26 2 2 3" xfId="16983"/>
    <cellStyle name="Note 5 26 2 2 3 2" xfId="34418"/>
    <cellStyle name="Note 5 26 2 2 3 3" xfId="48870"/>
    <cellStyle name="Note 5 26 2 2 4" xfId="22627"/>
    <cellStyle name="Note 5 26 2 2 5" xfId="37079"/>
    <cellStyle name="Note 5 26 2 3" xfId="7653"/>
    <cellStyle name="Note 5 26 2 3 2" xfId="25088"/>
    <cellStyle name="Note 5 26 2 3 3" xfId="39540"/>
    <cellStyle name="Note 5 26 2 4" xfId="10094"/>
    <cellStyle name="Note 5 26 2 4 2" xfId="27529"/>
    <cellStyle name="Note 5 26 2 4 3" xfId="41981"/>
    <cellStyle name="Note 5 26 2 5" xfId="12514"/>
    <cellStyle name="Note 5 26 2 5 2" xfId="29949"/>
    <cellStyle name="Note 5 26 2 5 3" xfId="44401"/>
    <cellStyle name="Note 5 26 2 6" xfId="19521"/>
    <cellStyle name="Note 5 26 3" xfId="2681"/>
    <cellStyle name="Note 5 26 3 2" xfId="5192"/>
    <cellStyle name="Note 5 26 3 2 2" xfId="14523"/>
    <cellStyle name="Note 5 26 3 2 2 2" xfId="31958"/>
    <cellStyle name="Note 5 26 3 2 2 3" xfId="46410"/>
    <cellStyle name="Note 5 26 3 2 3" xfId="16984"/>
    <cellStyle name="Note 5 26 3 2 3 2" xfId="34419"/>
    <cellStyle name="Note 5 26 3 2 3 3" xfId="48871"/>
    <cellStyle name="Note 5 26 3 2 4" xfId="22628"/>
    <cellStyle name="Note 5 26 3 2 5" xfId="37080"/>
    <cellStyle name="Note 5 26 3 3" xfId="7654"/>
    <cellStyle name="Note 5 26 3 3 2" xfId="25089"/>
    <cellStyle name="Note 5 26 3 3 3" xfId="39541"/>
    <cellStyle name="Note 5 26 3 4" xfId="10095"/>
    <cellStyle name="Note 5 26 3 4 2" xfId="27530"/>
    <cellStyle name="Note 5 26 3 4 3" xfId="41982"/>
    <cellStyle name="Note 5 26 3 5" xfId="12515"/>
    <cellStyle name="Note 5 26 3 5 2" xfId="29950"/>
    <cellStyle name="Note 5 26 3 5 3" xfId="44402"/>
    <cellStyle name="Note 5 26 3 6" xfId="19522"/>
    <cellStyle name="Note 5 26 4" xfId="2682"/>
    <cellStyle name="Note 5 26 4 2" xfId="5193"/>
    <cellStyle name="Note 5 26 4 2 2" xfId="22629"/>
    <cellStyle name="Note 5 26 4 2 3" xfId="37081"/>
    <cellStyle name="Note 5 26 4 3" xfId="7655"/>
    <cellStyle name="Note 5 26 4 3 2" xfId="25090"/>
    <cellStyle name="Note 5 26 4 3 3" xfId="39542"/>
    <cellStyle name="Note 5 26 4 4" xfId="10096"/>
    <cellStyle name="Note 5 26 4 4 2" xfId="27531"/>
    <cellStyle name="Note 5 26 4 4 3" xfId="41983"/>
    <cellStyle name="Note 5 26 4 5" xfId="12516"/>
    <cellStyle name="Note 5 26 4 5 2" xfId="29951"/>
    <cellStyle name="Note 5 26 4 5 3" xfId="44403"/>
    <cellStyle name="Note 5 26 4 6" xfId="15450"/>
    <cellStyle name="Note 5 26 4 6 2" xfId="32885"/>
    <cellStyle name="Note 5 26 4 6 3" xfId="47337"/>
    <cellStyle name="Note 5 26 4 7" xfId="19523"/>
    <cellStyle name="Note 5 26 4 8" xfId="20612"/>
    <cellStyle name="Note 5 26 5" xfId="5190"/>
    <cellStyle name="Note 5 26 5 2" xfId="14521"/>
    <cellStyle name="Note 5 26 5 2 2" xfId="31956"/>
    <cellStyle name="Note 5 26 5 2 3" xfId="46408"/>
    <cellStyle name="Note 5 26 5 3" xfId="16982"/>
    <cellStyle name="Note 5 26 5 3 2" xfId="34417"/>
    <cellStyle name="Note 5 26 5 3 3" xfId="48869"/>
    <cellStyle name="Note 5 26 5 4" xfId="22626"/>
    <cellStyle name="Note 5 26 5 5" xfId="37078"/>
    <cellStyle name="Note 5 26 6" xfId="7652"/>
    <cellStyle name="Note 5 26 6 2" xfId="25087"/>
    <cellStyle name="Note 5 26 6 3" xfId="39539"/>
    <cellStyle name="Note 5 26 7" xfId="10093"/>
    <cellStyle name="Note 5 26 7 2" xfId="27528"/>
    <cellStyle name="Note 5 26 7 3" xfId="41980"/>
    <cellStyle name="Note 5 26 8" xfId="12513"/>
    <cellStyle name="Note 5 26 8 2" xfId="29948"/>
    <cellStyle name="Note 5 26 8 3" xfId="44400"/>
    <cellStyle name="Note 5 26 9" xfId="19520"/>
    <cellStyle name="Note 5 27" xfId="2683"/>
    <cellStyle name="Note 5 27 2" xfId="2684"/>
    <cellStyle name="Note 5 27 2 2" xfId="5195"/>
    <cellStyle name="Note 5 27 2 2 2" xfId="14525"/>
    <cellStyle name="Note 5 27 2 2 2 2" xfId="31960"/>
    <cellStyle name="Note 5 27 2 2 2 3" xfId="46412"/>
    <cellStyle name="Note 5 27 2 2 3" xfId="16986"/>
    <cellStyle name="Note 5 27 2 2 3 2" xfId="34421"/>
    <cellStyle name="Note 5 27 2 2 3 3" xfId="48873"/>
    <cellStyle name="Note 5 27 2 2 4" xfId="22631"/>
    <cellStyle name="Note 5 27 2 2 5" xfId="37083"/>
    <cellStyle name="Note 5 27 2 3" xfId="7657"/>
    <cellStyle name="Note 5 27 2 3 2" xfId="25092"/>
    <cellStyle name="Note 5 27 2 3 3" xfId="39544"/>
    <cellStyle name="Note 5 27 2 4" xfId="10098"/>
    <cellStyle name="Note 5 27 2 4 2" xfId="27533"/>
    <cellStyle name="Note 5 27 2 4 3" xfId="41985"/>
    <cellStyle name="Note 5 27 2 5" xfId="12518"/>
    <cellStyle name="Note 5 27 2 5 2" xfId="29953"/>
    <cellStyle name="Note 5 27 2 5 3" xfId="44405"/>
    <cellStyle name="Note 5 27 2 6" xfId="19525"/>
    <cellStyle name="Note 5 27 3" xfId="2685"/>
    <cellStyle name="Note 5 27 3 2" xfId="5196"/>
    <cellStyle name="Note 5 27 3 2 2" xfId="14526"/>
    <cellStyle name="Note 5 27 3 2 2 2" xfId="31961"/>
    <cellStyle name="Note 5 27 3 2 2 3" xfId="46413"/>
    <cellStyle name="Note 5 27 3 2 3" xfId="16987"/>
    <cellStyle name="Note 5 27 3 2 3 2" xfId="34422"/>
    <cellStyle name="Note 5 27 3 2 3 3" xfId="48874"/>
    <cellStyle name="Note 5 27 3 2 4" xfId="22632"/>
    <cellStyle name="Note 5 27 3 2 5" xfId="37084"/>
    <cellStyle name="Note 5 27 3 3" xfId="7658"/>
    <cellStyle name="Note 5 27 3 3 2" xfId="25093"/>
    <cellStyle name="Note 5 27 3 3 3" xfId="39545"/>
    <cellStyle name="Note 5 27 3 4" xfId="10099"/>
    <cellStyle name="Note 5 27 3 4 2" xfId="27534"/>
    <cellStyle name="Note 5 27 3 4 3" xfId="41986"/>
    <cellStyle name="Note 5 27 3 5" xfId="12519"/>
    <cellStyle name="Note 5 27 3 5 2" xfId="29954"/>
    <cellStyle name="Note 5 27 3 5 3" xfId="44406"/>
    <cellStyle name="Note 5 27 3 6" xfId="19526"/>
    <cellStyle name="Note 5 27 4" xfId="2686"/>
    <cellStyle name="Note 5 27 4 2" xfId="5197"/>
    <cellStyle name="Note 5 27 4 2 2" xfId="22633"/>
    <cellStyle name="Note 5 27 4 2 3" xfId="37085"/>
    <cellStyle name="Note 5 27 4 3" xfId="7659"/>
    <cellStyle name="Note 5 27 4 3 2" xfId="25094"/>
    <cellStyle name="Note 5 27 4 3 3" xfId="39546"/>
    <cellStyle name="Note 5 27 4 4" xfId="10100"/>
    <cellStyle name="Note 5 27 4 4 2" xfId="27535"/>
    <cellStyle name="Note 5 27 4 4 3" xfId="41987"/>
    <cellStyle name="Note 5 27 4 5" xfId="12520"/>
    <cellStyle name="Note 5 27 4 5 2" xfId="29955"/>
    <cellStyle name="Note 5 27 4 5 3" xfId="44407"/>
    <cellStyle name="Note 5 27 4 6" xfId="15451"/>
    <cellStyle name="Note 5 27 4 6 2" xfId="32886"/>
    <cellStyle name="Note 5 27 4 6 3" xfId="47338"/>
    <cellStyle name="Note 5 27 4 7" xfId="19527"/>
    <cellStyle name="Note 5 27 4 8" xfId="20613"/>
    <cellStyle name="Note 5 27 5" xfId="5194"/>
    <cellStyle name="Note 5 27 5 2" xfId="14524"/>
    <cellStyle name="Note 5 27 5 2 2" xfId="31959"/>
    <cellStyle name="Note 5 27 5 2 3" xfId="46411"/>
    <cellStyle name="Note 5 27 5 3" xfId="16985"/>
    <cellStyle name="Note 5 27 5 3 2" xfId="34420"/>
    <cellStyle name="Note 5 27 5 3 3" xfId="48872"/>
    <cellStyle name="Note 5 27 5 4" xfId="22630"/>
    <cellStyle name="Note 5 27 5 5" xfId="37082"/>
    <cellStyle name="Note 5 27 6" xfId="7656"/>
    <cellStyle name="Note 5 27 6 2" xfId="25091"/>
    <cellStyle name="Note 5 27 6 3" xfId="39543"/>
    <cellStyle name="Note 5 27 7" xfId="10097"/>
    <cellStyle name="Note 5 27 7 2" xfId="27532"/>
    <cellStyle name="Note 5 27 7 3" xfId="41984"/>
    <cellStyle name="Note 5 27 8" xfId="12517"/>
    <cellStyle name="Note 5 27 8 2" xfId="29952"/>
    <cellStyle name="Note 5 27 8 3" xfId="44404"/>
    <cellStyle name="Note 5 27 9" xfId="19524"/>
    <cellStyle name="Note 5 28" xfId="2687"/>
    <cellStyle name="Note 5 28 2" xfId="5198"/>
    <cellStyle name="Note 5 28 2 2" xfId="14527"/>
    <cellStyle name="Note 5 28 2 2 2" xfId="31962"/>
    <cellStyle name="Note 5 28 2 2 3" xfId="46414"/>
    <cellStyle name="Note 5 28 2 3" xfId="16988"/>
    <cellStyle name="Note 5 28 2 3 2" xfId="34423"/>
    <cellStyle name="Note 5 28 2 3 3" xfId="48875"/>
    <cellStyle name="Note 5 28 2 4" xfId="22634"/>
    <cellStyle name="Note 5 28 2 5" xfId="37086"/>
    <cellStyle name="Note 5 28 3" xfId="7660"/>
    <cellStyle name="Note 5 28 3 2" xfId="25095"/>
    <cellStyle name="Note 5 28 3 3" xfId="39547"/>
    <cellStyle name="Note 5 28 4" xfId="10101"/>
    <cellStyle name="Note 5 28 4 2" xfId="27536"/>
    <cellStyle name="Note 5 28 4 3" xfId="41988"/>
    <cellStyle name="Note 5 28 5" xfId="12521"/>
    <cellStyle name="Note 5 28 5 2" xfId="29956"/>
    <cellStyle name="Note 5 28 5 3" xfId="44408"/>
    <cellStyle name="Note 5 28 6" xfId="19528"/>
    <cellStyle name="Note 5 29" xfId="2688"/>
    <cellStyle name="Note 5 29 2" xfId="5199"/>
    <cellStyle name="Note 5 29 2 2" xfId="14528"/>
    <cellStyle name="Note 5 29 2 2 2" xfId="31963"/>
    <cellStyle name="Note 5 29 2 2 3" xfId="46415"/>
    <cellStyle name="Note 5 29 2 3" xfId="16989"/>
    <cellStyle name="Note 5 29 2 3 2" xfId="34424"/>
    <cellStyle name="Note 5 29 2 3 3" xfId="48876"/>
    <cellStyle name="Note 5 29 2 4" xfId="22635"/>
    <cellStyle name="Note 5 29 2 5" xfId="37087"/>
    <cellStyle name="Note 5 29 3" xfId="7661"/>
    <cellStyle name="Note 5 29 3 2" xfId="25096"/>
    <cellStyle name="Note 5 29 3 3" xfId="39548"/>
    <cellStyle name="Note 5 29 4" xfId="10102"/>
    <cellStyle name="Note 5 29 4 2" xfId="27537"/>
    <cellStyle name="Note 5 29 4 3" xfId="41989"/>
    <cellStyle name="Note 5 29 5" xfId="12522"/>
    <cellStyle name="Note 5 29 5 2" xfId="29957"/>
    <cellStyle name="Note 5 29 5 3" xfId="44409"/>
    <cellStyle name="Note 5 29 6" xfId="19529"/>
    <cellStyle name="Note 5 3" xfId="2689"/>
    <cellStyle name="Note 5 3 10" xfId="7662"/>
    <cellStyle name="Note 5 3 10 2" xfId="25097"/>
    <cellStyle name="Note 5 3 10 3" xfId="39549"/>
    <cellStyle name="Note 5 3 11" xfId="10103"/>
    <cellStyle name="Note 5 3 11 2" xfId="27538"/>
    <cellStyle name="Note 5 3 11 3" xfId="41990"/>
    <cellStyle name="Note 5 3 12" xfId="12523"/>
    <cellStyle name="Note 5 3 12 2" xfId="29958"/>
    <cellStyle name="Note 5 3 12 3" xfId="44410"/>
    <cellStyle name="Note 5 3 13" xfId="19530"/>
    <cellStyle name="Note 5 3 2" xfId="2690"/>
    <cellStyle name="Note 5 3 2 2" xfId="2691"/>
    <cellStyle name="Note 5 3 2 2 2" xfId="5202"/>
    <cellStyle name="Note 5 3 2 2 2 2" xfId="14531"/>
    <cellStyle name="Note 5 3 2 2 2 2 2" xfId="31966"/>
    <cellStyle name="Note 5 3 2 2 2 2 3" xfId="46418"/>
    <cellStyle name="Note 5 3 2 2 2 3" xfId="16992"/>
    <cellStyle name="Note 5 3 2 2 2 3 2" xfId="34427"/>
    <cellStyle name="Note 5 3 2 2 2 3 3" xfId="48879"/>
    <cellStyle name="Note 5 3 2 2 2 4" xfId="22638"/>
    <cellStyle name="Note 5 3 2 2 2 5" xfId="37090"/>
    <cellStyle name="Note 5 3 2 2 3" xfId="7664"/>
    <cellStyle name="Note 5 3 2 2 3 2" xfId="25099"/>
    <cellStyle name="Note 5 3 2 2 3 3" xfId="39551"/>
    <cellStyle name="Note 5 3 2 2 4" xfId="10105"/>
    <cellStyle name="Note 5 3 2 2 4 2" xfId="27540"/>
    <cellStyle name="Note 5 3 2 2 4 3" xfId="41992"/>
    <cellStyle name="Note 5 3 2 2 5" xfId="12525"/>
    <cellStyle name="Note 5 3 2 2 5 2" xfId="29960"/>
    <cellStyle name="Note 5 3 2 2 5 3" xfId="44412"/>
    <cellStyle name="Note 5 3 2 2 6" xfId="19532"/>
    <cellStyle name="Note 5 3 2 3" xfId="2692"/>
    <cellStyle name="Note 5 3 2 3 2" xfId="5203"/>
    <cellStyle name="Note 5 3 2 3 2 2" xfId="14532"/>
    <cellStyle name="Note 5 3 2 3 2 2 2" xfId="31967"/>
    <cellStyle name="Note 5 3 2 3 2 2 3" xfId="46419"/>
    <cellStyle name="Note 5 3 2 3 2 3" xfId="16993"/>
    <cellStyle name="Note 5 3 2 3 2 3 2" xfId="34428"/>
    <cellStyle name="Note 5 3 2 3 2 3 3" xfId="48880"/>
    <cellStyle name="Note 5 3 2 3 2 4" xfId="22639"/>
    <cellStyle name="Note 5 3 2 3 2 5" xfId="37091"/>
    <cellStyle name="Note 5 3 2 3 3" xfId="7665"/>
    <cellStyle name="Note 5 3 2 3 3 2" xfId="25100"/>
    <cellStyle name="Note 5 3 2 3 3 3" xfId="39552"/>
    <cellStyle name="Note 5 3 2 3 4" xfId="10106"/>
    <cellStyle name="Note 5 3 2 3 4 2" xfId="27541"/>
    <cellStyle name="Note 5 3 2 3 4 3" xfId="41993"/>
    <cellStyle name="Note 5 3 2 3 5" xfId="12526"/>
    <cellStyle name="Note 5 3 2 3 5 2" xfId="29961"/>
    <cellStyle name="Note 5 3 2 3 5 3" xfId="44413"/>
    <cellStyle name="Note 5 3 2 3 6" xfId="19533"/>
    <cellStyle name="Note 5 3 2 4" xfId="2693"/>
    <cellStyle name="Note 5 3 2 4 2" xfId="5204"/>
    <cellStyle name="Note 5 3 2 4 2 2" xfId="22640"/>
    <cellStyle name="Note 5 3 2 4 2 3" xfId="37092"/>
    <cellStyle name="Note 5 3 2 4 3" xfId="7666"/>
    <cellStyle name="Note 5 3 2 4 3 2" xfId="25101"/>
    <cellStyle name="Note 5 3 2 4 3 3" xfId="39553"/>
    <cellStyle name="Note 5 3 2 4 4" xfId="10107"/>
    <cellStyle name="Note 5 3 2 4 4 2" xfId="27542"/>
    <cellStyle name="Note 5 3 2 4 4 3" xfId="41994"/>
    <cellStyle name="Note 5 3 2 4 5" xfId="12527"/>
    <cellStyle name="Note 5 3 2 4 5 2" xfId="29962"/>
    <cellStyle name="Note 5 3 2 4 5 3" xfId="44414"/>
    <cellStyle name="Note 5 3 2 4 6" xfId="15452"/>
    <cellStyle name="Note 5 3 2 4 6 2" xfId="32887"/>
    <cellStyle name="Note 5 3 2 4 6 3" xfId="47339"/>
    <cellStyle name="Note 5 3 2 4 7" xfId="19534"/>
    <cellStyle name="Note 5 3 2 4 8" xfId="20614"/>
    <cellStyle name="Note 5 3 2 5" xfId="5201"/>
    <cellStyle name="Note 5 3 2 5 2" xfId="14530"/>
    <cellStyle name="Note 5 3 2 5 2 2" xfId="31965"/>
    <cellStyle name="Note 5 3 2 5 2 3" xfId="46417"/>
    <cellStyle name="Note 5 3 2 5 3" xfId="16991"/>
    <cellStyle name="Note 5 3 2 5 3 2" xfId="34426"/>
    <cellStyle name="Note 5 3 2 5 3 3" xfId="48878"/>
    <cellStyle name="Note 5 3 2 5 4" xfId="22637"/>
    <cellStyle name="Note 5 3 2 5 5" xfId="37089"/>
    <cellStyle name="Note 5 3 2 6" xfId="7663"/>
    <cellStyle name="Note 5 3 2 6 2" xfId="25098"/>
    <cellStyle name="Note 5 3 2 6 3" xfId="39550"/>
    <cellStyle name="Note 5 3 2 7" xfId="10104"/>
    <cellStyle name="Note 5 3 2 7 2" xfId="27539"/>
    <cellStyle name="Note 5 3 2 7 3" xfId="41991"/>
    <cellStyle name="Note 5 3 2 8" xfId="12524"/>
    <cellStyle name="Note 5 3 2 8 2" xfId="29959"/>
    <cellStyle name="Note 5 3 2 8 3" xfId="44411"/>
    <cellStyle name="Note 5 3 2 9" xfId="19531"/>
    <cellStyle name="Note 5 3 3" xfId="2694"/>
    <cellStyle name="Note 5 3 3 2" xfId="2695"/>
    <cellStyle name="Note 5 3 3 2 2" xfId="5206"/>
    <cellStyle name="Note 5 3 3 2 2 2" xfId="14534"/>
    <cellStyle name="Note 5 3 3 2 2 2 2" xfId="31969"/>
    <cellStyle name="Note 5 3 3 2 2 2 3" xfId="46421"/>
    <cellStyle name="Note 5 3 3 2 2 3" xfId="16995"/>
    <cellStyle name="Note 5 3 3 2 2 3 2" xfId="34430"/>
    <cellStyle name="Note 5 3 3 2 2 3 3" xfId="48882"/>
    <cellStyle name="Note 5 3 3 2 2 4" xfId="22642"/>
    <cellStyle name="Note 5 3 3 2 2 5" xfId="37094"/>
    <cellStyle name="Note 5 3 3 2 3" xfId="7668"/>
    <cellStyle name="Note 5 3 3 2 3 2" xfId="25103"/>
    <cellStyle name="Note 5 3 3 2 3 3" xfId="39555"/>
    <cellStyle name="Note 5 3 3 2 4" xfId="10109"/>
    <cellStyle name="Note 5 3 3 2 4 2" xfId="27544"/>
    <cellStyle name="Note 5 3 3 2 4 3" xfId="41996"/>
    <cellStyle name="Note 5 3 3 2 5" xfId="12529"/>
    <cellStyle name="Note 5 3 3 2 5 2" xfId="29964"/>
    <cellStyle name="Note 5 3 3 2 5 3" xfId="44416"/>
    <cellStyle name="Note 5 3 3 2 6" xfId="19536"/>
    <cellStyle name="Note 5 3 3 3" xfId="2696"/>
    <cellStyle name="Note 5 3 3 3 2" xfId="5207"/>
    <cellStyle name="Note 5 3 3 3 2 2" xfId="14535"/>
    <cellStyle name="Note 5 3 3 3 2 2 2" xfId="31970"/>
    <cellStyle name="Note 5 3 3 3 2 2 3" xfId="46422"/>
    <cellStyle name="Note 5 3 3 3 2 3" xfId="16996"/>
    <cellStyle name="Note 5 3 3 3 2 3 2" xfId="34431"/>
    <cellStyle name="Note 5 3 3 3 2 3 3" xfId="48883"/>
    <cellStyle name="Note 5 3 3 3 2 4" xfId="22643"/>
    <cellStyle name="Note 5 3 3 3 2 5" xfId="37095"/>
    <cellStyle name="Note 5 3 3 3 3" xfId="7669"/>
    <cellStyle name="Note 5 3 3 3 3 2" xfId="25104"/>
    <cellStyle name="Note 5 3 3 3 3 3" xfId="39556"/>
    <cellStyle name="Note 5 3 3 3 4" xfId="10110"/>
    <cellStyle name="Note 5 3 3 3 4 2" xfId="27545"/>
    <cellStyle name="Note 5 3 3 3 4 3" xfId="41997"/>
    <cellStyle name="Note 5 3 3 3 5" xfId="12530"/>
    <cellStyle name="Note 5 3 3 3 5 2" xfId="29965"/>
    <cellStyle name="Note 5 3 3 3 5 3" xfId="44417"/>
    <cellStyle name="Note 5 3 3 3 6" xfId="19537"/>
    <cellStyle name="Note 5 3 3 4" xfId="2697"/>
    <cellStyle name="Note 5 3 3 4 2" xfId="5208"/>
    <cellStyle name="Note 5 3 3 4 2 2" xfId="22644"/>
    <cellStyle name="Note 5 3 3 4 2 3" xfId="37096"/>
    <cellStyle name="Note 5 3 3 4 3" xfId="7670"/>
    <cellStyle name="Note 5 3 3 4 3 2" xfId="25105"/>
    <cellStyle name="Note 5 3 3 4 3 3" xfId="39557"/>
    <cellStyle name="Note 5 3 3 4 4" xfId="10111"/>
    <cellStyle name="Note 5 3 3 4 4 2" xfId="27546"/>
    <cellStyle name="Note 5 3 3 4 4 3" xfId="41998"/>
    <cellStyle name="Note 5 3 3 4 5" xfId="12531"/>
    <cellStyle name="Note 5 3 3 4 5 2" xfId="29966"/>
    <cellStyle name="Note 5 3 3 4 5 3" xfId="44418"/>
    <cellStyle name="Note 5 3 3 4 6" xfId="15453"/>
    <cellStyle name="Note 5 3 3 4 6 2" xfId="32888"/>
    <cellStyle name="Note 5 3 3 4 6 3" xfId="47340"/>
    <cellStyle name="Note 5 3 3 4 7" xfId="19538"/>
    <cellStyle name="Note 5 3 3 4 8" xfId="20615"/>
    <cellStyle name="Note 5 3 3 5" xfId="5205"/>
    <cellStyle name="Note 5 3 3 5 2" xfId="14533"/>
    <cellStyle name="Note 5 3 3 5 2 2" xfId="31968"/>
    <cellStyle name="Note 5 3 3 5 2 3" xfId="46420"/>
    <cellStyle name="Note 5 3 3 5 3" xfId="16994"/>
    <cellStyle name="Note 5 3 3 5 3 2" xfId="34429"/>
    <cellStyle name="Note 5 3 3 5 3 3" xfId="48881"/>
    <cellStyle name="Note 5 3 3 5 4" xfId="22641"/>
    <cellStyle name="Note 5 3 3 5 5" xfId="37093"/>
    <cellStyle name="Note 5 3 3 6" xfId="7667"/>
    <cellStyle name="Note 5 3 3 6 2" xfId="25102"/>
    <cellStyle name="Note 5 3 3 6 3" xfId="39554"/>
    <cellStyle name="Note 5 3 3 7" xfId="10108"/>
    <cellStyle name="Note 5 3 3 7 2" xfId="27543"/>
    <cellStyle name="Note 5 3 3 7 3" xfId="41995"/>
    <cellStyle name="Note 5 3 3 8" xfId="12528"/>
    <cellStyle name="Note 5 3 3 8 2" xfId="29963"/>
    <cellStyle name="Note 5 3 3 8 3" xfId="44415"/>
    <cellStyle name="Note 5 3 3 9" xfId="19535"/>
    <cellStyle name="Note 5 3 4" xfId="2698"/>
    <cellStyle name="Note 5 3 4 2" xfId="2699"/>
    <cellStyle name="Note 5 3 4 2 2" xfId="5210"/>
    <cellStyle name="Note 5 3 4 2 2 2" xfId="14537"/>
    <cellStyle name="Note 5 3 4 2 2 2 2" xfId="31972"/>
    <cellStyle name="Note 5 3 4 2 2 2 3" xfId="46424"/>
    <cellStyle name="Note 5 3 4 2 2 3" xfId="16998"/>
    <cellStyle name="Note 5 3 4 2 2 3 2" xfId="34433"/>
    <cellStyle name="Note 5 3 4 2 2 3 3" xfId="48885"/>
    <cellStyle name="Note 5 3 4 2 2 4" xfId="22646"/>
    <cellStyle name="Note 5 3 4 2 2 5" xfId="37098"/>
    <cellStyle name="Note 5 3 4 2 3" xfId="7672"/>
    <cellStyle name="Note 5 3 4 2 3 2" xfId="25107"/>
    <cellStyle name="Note 5 3 4 2 3 3" xfId="39559"/>
    <cellStyle name="Note 5 3 4 2 4" xfId="10113"/>
    <cellStyle name="Note 5 3 4 2 4 2" xfId="27548"/>
    <cellStyle name="Note 5 3 4 2 4 3" xfId="42000"/>
    <cellStyle name="Note 5 3 4 2 5" xfId="12533"/>
    <cellStyle name="Note 5 3 4 2 5 2" xfId="29968"/>
    <cellStyle name="Note 5 3 4 2 5 3" xfId="44420"/>
    <cellStyle name="Note 5 3 4 2 6" xfId="19540"/>
    <cellStyle name="Note 5 3 4 3" xfId="2700"/>
    <cellStyle name="Note 5 3 4 3 2" xfId="5211"/>
    <cellStyle name="Note 5 3 4 3 2 2" xfId="14538"/>
    <cellStyle name="Note 5 3 4 3 2 2 2" xfId="31973"/>
    <cellStyle name="Note 5 3 4 3 2 2 3" xfId="46425"/>
    <cellStyle name="Note 5 3 4 3 2 3" xfId="16999"/>
    <cellStyle name="Note 5 3 4 3 2 3 2" xfId="34434"/>
    <cellStyle name="Note 5 3 4 3 2 3 3" xfId="48886"/>
    <cellStyle name="Note 5 3 4 3 2 4" xfId="22647"/>
    <cellStyle name="Note 5 3 4 3 2 5" xfId="37099"/>
    <cellStyle name="Note 5 3 4 3 3" xfId="7673"/>
    <cellStyle name="Note 5 3 4 3 3 2" xfId="25108"/>
    <cellStyle name="Note 5 3 4 3 3 3" xfId="39560"/>
    <cellStyle name="Note 5 3 4 3 4" xfId="10114"/>
    <cellStyle name="Note 5 3 4 3 4 2" xfId="27549"/>
    <cellStyle name="Note 5 3 4 3 4 3" xfId="42001"/>
    <cellStyle name="Note 5 3 4 3 5" xfId="12534"/>
    <cellStyle name="Note 5 3 4 3 5 2" xfId="29969"/>
    <cellStyle name="Note 5 3 4 3 5 3" xfId="44421"/>
    <cellStyle name="Note 5 3 4 3 6" xfId="19541"/>
    <cellStyle name="Note 5 3 4 4" xfId="2701"/>
    <cellStyle name="Note 5 3 4 4 2" xfId="5212"/>
    <cellStyle name="Note 5 3 4 4 2 2" xfId="22648"/>
    <cellStyle name="Note 5 3 4 4 2 3" xfId="37100"/>
    <cellStyle name="Note 5 3 4 4 3" xfId="7674"/>
    <cellStyle name="Note 5 3 4 4 3 2" xfId="25109"/>
    <cellStyle name="Note 5 3 4 4 3 3" xfId="39561"/>
    <cellStyle name="Note 5 3 4 4 4" xfId="10115"/>
    <cellStyle name="Note 5 3 4 4 4 2" xfId="27550"/>
    <cellStyle name="Note 5 3 4 4 4 3" xfId="42002"/>
    <cellStyle name="Note 5 3 4 4 5" xfId="12535"/>
    <cellStyle name="Note 5 3 4 4 5 2" xfId="29970"/>
    <cellStyle name="Note 5 3 4 4 5 3" xfId="44422"/>
    <cellStyle name="Note 5 3 4 4 6" xfId="15454"/>
    <cellStyle name="Note 5 3 4 4 6 2" xfId="32889"/>
    <cellStyle name="Note 5 3 4 4 6 3" xfId="47341"/>
    <cellStyle name="Note 5 3 4 4 7" xfId="19542"/>
    <cellStyle name="Note 5 3 4 4 8" xfId="20616"/>
    <cellStyle name="Note 5 3 4 5" xfId="5209"/>
    <cellStyle name="Note 5 3 4 5 2" xfId="14536"/>
    <cellStyle name="Note 5 3 4 5 2 2" xfId="31971"/>
    <cellStyle name="Note 5 3 4 5 2 3" xfId="46423"/>
    <cellStyle name="Note 5 3 4 5 3" xfId="16997"/>
    <cellStyle name="Note 5 3 4 5 3 2" xfId="34432"/>
    <cellStyle name="Note 5 3 4 5 3 3" xfId="48884"/>
    <cellStyle name="Note 5 3 4 5 4" xfId="22645"/>
    <cellStyle name="Note 5 3 4 5 5" xfId="37097"/>
    <cellStyle name="Note 5 3 4 6" xfId="7671"/>
    <cellStyle name="Note 5 3 4 6 2" xfId="25106"/>
    <cellStyle name="Note 5 3 4 6 3" xfId="39558"/>
    <cellStyle name="Note 5 3 4 7" xfId="10112"/>
    <cellStyle name="Note 5 3 4 7 2" xfId="27547"/>
    <cellStyle name="Note 5 3 4 7 3" xfId="41999"/>
    <cellStyle name="Note 5 3 4 8" xfId="12532"/>
    <cellStyle name="Note 5 3 4 8 2" xfId="29967"/>
    <cellStyle name="Note 5 3 4 8 3" xfId="44419"/>
    <cellStyle name="Note 5 3 4 9" xfId="19539"/>
    <cellStyle name="Note 5 3 5" xfId="2702"/>
    <cellStyle name="Note 5 3 5 2" xfId="2703"/>
    <cellStyle name="Note 5 3 5 2 2" xfId="5214"/>
    <cellStyle name="Note 5 3 5 2 2 2" xfId="14540"/>
    <cellStyle name="Note 5 3 5 2 2 2 2" xfId="31975"/>
    <cellStyle name="Note 5 3 5 2 2 2 3" xfId="46427"/>
    <cellStyle name="Note 5 3 5 2 2 3" xfId="17001"/>
    <cellStyle name="Note 5 3 5 2 2 3 2" xfId="34436"/>
    <cellStyle name="Note 5 3 5 2 2 3 3" xfId="48888"/>
    <cellStyle name="Note 5 3 5 2 2 4" xfId="22650"/>
    <cellStyle name="Note 5 3 5 2 2 5" xfId="37102"/>
    <cellStyle name="Note 5 3 5 2 3" xfId="7676"/>
    <cellStyle name="Note 5 3 5 2 3 2" xfId="25111"/>
    <cellStyle name="Note 5 3 5 2 3 3" xfId="39563"/>
    <cellStyle name="Note 5 3 5 2 4" xfId="10117"/>
    <cellStyle name="Note 5 3 5 2 4 2" xfId="27552"/>
    <cellStyle name="Note 5 3 5 2 4 3" xfId="42004"/>
    <cellStyle name="Note 5 3 5 2 5" xfId="12537"/>
    <cellStyle name="Note 5 3 5 2 5 2" xfId="29972"/>
    <cellStyle name="Note 5 3 5 2 5 3" xfId="44424"/>
    <cellStyle name="Note 5 3 5 2 6" xfId="19544"/>
    <cellStyle name="Note 5 3 5 3" xfId="2704"/>
    <cellStyle name="Note 5 3 5 3 2" xfId="5215"/>
    <cellStyle name="Note 5 3 5 3 2 2" xfId="14541"/>
    <cellStyle name="Note 5 3 5 3 2 2 2" xfId="31976"/>
    <cellStyle name="Note 5 3 5 3 2 2 3" xfId="46428"/>
    <cellStyle name="Note 5 3 5 3 2 3" xfId="17002"/>
    <cellStyle name="Note 5 3 5 3 2 3 2" xfId="34437"/>
    <cellStyle name="Note 5 3 5 3 2 3 3" xfId="48889"/>
    <cellStyle name="Note 5 3 5 3 2 4" xfId="22651"/>
    <cellStyle name="Note 5 3 5 3 2 5" xfId="37103"/>
    <cellStyle name="Note 5 3 5 3 3" xfId="7677"/>
    <cellStyle name="Note 5 3 5 3 3 2" xfId="25112"/>
    <cellStyle name="Note 5 3 5 3 3 3" xfId="39564"/>
    <cellStyle name="Note 5 3 5 3 4" xfId="10118"/>
    <cellStyle name="Note 5 3 5 3 4 2" xfId="27553"/>
    <cellStyle name="Note 5 3 5 3 4 3" xfId="42005"/>
    <cellStyle name="Note 5 3 5 3 5" xfId="12538"/>
    <cellStyle name="Note 5 3 5 3 5 2" xfId="29973"/>
    <cellStyle name="Note 5 3 5 3 5 3" xfId="44425"/>
    <cellStyle name="Note 5 3 5 3 6" xfId="19545"/>
    <cellStyle name="Note 5 3 5 4" xfId="2705"/>
    <cellStyle name="Note 5 3 5 4 2" xfId="5216"/>
    <cellStyle name="Note 5 3 5 4 2 2" xfId="22652"/>
    <cellStyle name="Note 5 3 5 4 2 3" xfId="37104"/>
    <cellStyle name="Note 5 3 5 4 3" xfId="7678"/>
    <cellStyle name="Note 5 3 5 4 3 2" xfId="25113"/>
    <cellStyle name="Note 5 3 5 4 3 3" xfId="39565"/>
    <cellStyle name="Note 5 3 5 4 4" xfId="10119"/>
    <cellStyle name="Note 5 3 5 4 4 2" xfId="27554"/>
    <cellStyle name="Note 5 3 5 4 4 3" xfId="42006"/>
    <cellStyle name="Note 5 3 5 4 5" xfId="12539"/>
    <cellStyle name="Note 5 3 5 4 5 2" xfId="29974"/>
    <cellStyle name="Note 5 3 5 4 5 3" xfId="44426"/>
    <cellStyle name="Note 5 3 5 4 6" xfId="15455"/>
    <cellStyle name="Note 5 3 5 4 6 2" xfId="32890"/>
    <cellStyle name="Note 5 3 5 4 6 3" xfId="47342"/>
    <cellStyle name="Note 5 3 5 4 7" xfId="19546"/>
    <cellStyle name="Note 5 3 5 4 8" xfId="20617"/>
    <cellStyle name="Note 5 3 5 5" xfId="5213"/>
    <cellStyle name="Note 5 3 5 5 2" xfId="14539"/>
    <cellStyle name="Note 5 3 5 5 2 2" xfId="31974"/>
    <cellStyle name="Note 5 3 5 5 2 3" xfId="46426"/>
    <cellStyle name="Note 5 3 5 5 3" xfId="17000"/>
    <cellStyle name="Note 5 3 5 5 3 2" xfId="34435"/>
    <cellStyle name="Note 5 3 5 5 3 3" xfId="48887"/>
    <cellStyle name="Note 5 3 5 5 4" xfId="22649"/>
    <cellStyle name="Note 5 3 5 5 5" xfId="37101"/>
    <cellStyle name="Note 5 3 5 6" xfId="7675"/>
    <cellStyle name="Note 5 3 5 6 2" xfId="25110"/>
    <cellStyle name="Note 5 3 5 6 3" xfId="39562"/>
    <cellStyle name="Note 5 3 5 7" xfId="10116"/>
    <cellStyle name="Note 5 3 5 7 2" xfId="27551"/>
    <cellStyle name="Note 5 3 5 7 3" xfId="42003"/>
    <cellStyle name="Note 5 3 5 8" xfId="12536"/>
    <cellStyle name="Note 5 3 5 8 2" xfId="29971"/>
    <cellStyle name="Note 5 3 5 8 3" xfId="44423"/>
    <cellStyle name="Note 5 3 5 9" xfId="19543"/>
    <cellStyle name="Note 5 3 6" xfId="2706"/>
    <cellStyle name="Note 5 3 6 2" xfId="5217"/>
    <cellStyle name="Note 5 3 6 2 2" xfId="14542"/>
    <cellStyle name="Note 5 3 6 2 2 2" xfId="31977"/>
    <cellStyle name="Note 5 3 6 2 2 3" xfId="46429"/>
    <cellStyle name="Note 5 3 6 2 3" xfId="17003"/>
    <cellStyle name="Note 5 3 6 2 3 2" xfId="34438"/>
    <cellStyle name="Note 5 3 6 2 3 3" xfId="48890"/>
    <cellStyle name="Note 5 3 6 2 4" xfId="22653"/>
    <cellStyle name="Note 5 3 6 2 5" xfId="37105"/>
    <cellStyle name="Note 5 3 6 3" xfId="7679"/>
    <cellStyle name="Note 5 3 6 3 2" xfId="25114"/>
    <cellStyle name="Note 5 3 6 3 3" xfId="39566"/>
    <cellStyle name="Note 5 3 6 4" xfId="10120"/>
    <cellStyle name="Note 5 3 6 4 2" xfId="27555"/>
    <cellStyle name="Note 5 3 6 4 3" xfId="42007"/>
    <cellStyle name="Note 5 3 6 5" xfId="12540"/>
    <cellStyle name="Note 5 3 6 5 2" xfId="29975"/>
    <cellStyle name="Note 5 3 6 5 3" xfId="44427"/>
    <cellStyle name="Note 5 3 6 6" xfId="19547"/>
    <cellStyle name="Note 5 3 7" xfId="2707"/>
    <cellStyle name="Note 5 3 7 2" xfId="5218"/>
    <cellStyle name="Note 5 3 7 2 2" xfId="14543"/>
    <cellStyle name="Note 5 3 7 2 2 2" xfId="31978"/>
    <cellStyle name="Note 5 3 7 2 2 3" xfId="46430"/>
    <cellStyle name="Note 5 3 7 2 3" xfId="17004"/>
    <cellStyle name="Note 5 3 7 2 3 2" xfId="34439"/>
    <cellStyle name="Note 5 3 7 2 3 3" xfId="48891"/>
    <cellStyle name="Note 5 3 7 2 4" xfId="22654"/>
    <cellStyle name="Note 5 3 7 2 5" xfId="37106"/>
    <cellStyle name="Note 5 3 7 3" xfId="7680"/>
    <cellStyle name="Note 5 3 7 3 2" xfId="25115"/>
    <cellStyle name="Note 5 3 7 3 3" xfId="39567"/>
    <cellStyle name="Note 5 3 7 4" xfId="10121"/>
    <cellStyle name="Note 5 3 7 4 2" xfId="27556"/>
    <cellStyle name="Note 5 3 7 4 3" xfId="42008"/>
    <cellStyle name="Note 5 3 7 5" xfId="12541"/>
    <cellStyle name="Note 5 3 7 5 2" xfId="29976"/>
    <cellStyle name="Note 5 3 7 5 3" xfId="44428"/>
    <cellStyle name="Note 5 3 7 6" xfId="19548"/>
    <cellStyle name="Note 5 3 8" xfId="2708"/>
    <cellStyle name="Note 5 3 8 2" xfId="5219"/>
    <cellStyle name="Note 5 3 8 2 2" xfId="22655"/>
    <cellStyle name="Note 5 3 8 2 3" xfId="37107"/>
    <cellStyle name="Note 5 3 8 3" xfId="7681"/>
    <cellStyle name="Note 5 3 8 3 2" xfId="25116"/>
    <cellStyle name="Note 5 3 8 3 3" xfId="39568"/>
    <cellStyle name="Note 5 3 8 4" xfId="10122"/>
    <cellStyle name="Note 5 3 8 4 2" xfId="27557"/>
    <cellStyle name="Note 5 3 8 4 3" xfId="42009"/>
    <cellStyle name="Note 5 3 8 5" xfId="12542"/>
    <cellStyle name="Note 5 3 8 5 2" xfId="29977"/>
    <cellStyle name="Note 5 3 8 5 3" xfId="44429"/>
    <cellStyle name="Note 5 3 8 6" xfId="15456"/>
    <cellStyle name="Note 5 3 8 6 2" xfId="32891"/>
    <cellStyle name="Note 5 3 8 6 3" xfId="47343"/>
    <cellStyle name="Note 5 3 8 7" xfId="19549"/>
    <cellStyle name="Note 5 3 8 8" xfId="20618"/>
    <cellStyle name="Note 5 3 9" xfId="5200"/>
    <cellStyle name="Note 5 3 9 2" xfId="14529"/>
    <cellStyle name="Note 5 3 9 2 2" xfId="31964"/>
    <cellStyle name="Note 5 3 9 2 3" xfId="46416"/>
    <cellStyle name="Note 5 3 9 3" xfId="16990"/>
    <cellStyle name="Note 5 3 9 3 2" xfId="34425"/>
    <cellStyle name="Note 5 3 9 3 3" xfId="48877"/>
    <cellStyle name="Note 5 3 9 4" xfId="22636"/>
    <cellStyle name="Note 5 3 9 5" xfId="37088"/>
    <cellStyle name="Note 5 30" xfId="2709"/>
    <cellStyle name="Note 5 30 2" xfId="5220"/>
    <cellStyle name="Note 5 30 2 2" xfId="22656"/>
    <cellStyle name="Note 5 30 2 3" xfId="37108"/>
    <cellStyle name="Note 5 30 3" xfId="7682"/>
    <cellStyle name="Note 5 30 3 2" xfId="25117"/>
    <cellStyle name="Note 5 30 3 3" xfId="39569"/>
    <cellStyle name="Note 5 30 4" xfId="10123"/>
    <cellStyle name="Note 5 30 4 2" xfId="27558"/>
    <cellStyle name="Note 5 30 4 3" xfId="42010"/>
    <cellStyle name="Note 5 30 5" xfId="12543"/>
    <cellStyle name="Note 5 30 5 2" xfId="29978"/>
    <cellStyle name="Note 5 30 5 3" xfId="44430"/>
    <cellStyle name="Note 5 30 6" xfId="15457"/>
    <cellStyle name="Note 5 30 6 2" xfId="32892"/>
    <cellStyle name="Note 5 30 6 3" xfId="47344"/>
    <cellStyle name="Note 5 30 7" xfId="19550"/>
    <cellStyle name="Note 5 30 8" xfId="20619"/>
    <cellStyle name="Note 5 31" xfId="4881"/>
    <cellStyle name="Note 5 31 2" xfId="14289"/>
    <cellStyle name="Note 5 31 2 2" xfId="31724"/>
    <cellStyle name="Note 5 31 2 3" xfId="46176"/>
    <cellStyle name="Note 5 31 3" xfId="16750"/>
    <cellStyle name="Note 5 31 3 2" xfId="34185"/>
    <cellStyle name="Note 5 31 3 3" xfId="48637"/>
    <cellStyle name="Note 5 31 4" xfId="22317"/>
    <cellStyle name="Note 5 31 5" xfId="36769"/>
    <cellStyle name="Note 5 32" xfId="7343"/>
    <cellStyle name="Note 5 32 2" xfId="24778"/>
    <cellStyle name="Note 5 32 3" xfId="39230"/>
    <cellStyle name="Note 5 33" xfId="9784"/>
    <cellStyle name="Note 5 33 2" xfId="27219"/>
    <cellStyle name="Note 5 33 3" xfId="41671"/>
    <cellStyle name="Note 5 34" xfId="12204"/>
    <cellStyle name="Note 5 34 2" xfId="29639"/>
    <cellStyle name="Note 5 34 3" xfId="44091"/>
    <cellStyle name="Note 5 35" xfId="19211"/>
    <cellStyle name="Note 5 4" xfId="2710"/>
    <cellStyle name="Note 5 4 10" xfId="7683"/>
    <cellStyle name="Note 5 4 10 2" xfId="25118"/>
    <cellStyle name="Note 5 4 10 3" xfId="39570"/>
    <cellStyle name="Note 5 4 11" xfId="10124"/>
    <cellStyle name="Note 5 4 11 2" xfId="27559"/>
    <cellStyle name="Note 5 4 11 3" xfId="42011"/>
    <cellStyle name="Note 5 4 12" xfId="12544"/>
    <cellStyle name="Note 5 4 12 2" xfId="29979"/>
    <cellStyle name="Note 5 4 12 3" xfId="44431"/>
    <cellStyle name="Note 5 4 13" xfId="19551"/>
    <cellStyle name="Note 5 4 2" xfId="2711"/>
    <cellStyle name="Note 5 4 2 2" xfId="2712"/>
    <cellStyle name="Note 5 4 2 2 2" xfId="5223"/>
    <cellStyle name="Note 5 4 2 2 2 2" xfId="14546"/>
    <cellStyle name="Note 5 4 2 2 2 2 2" xfId="31981"/>
    <cellStyle name="Note 5 4 2 2 2 2 3" xfId="46433"/>
    <cellStyle name="Note 5 4 2 2 2 3" xfId="17007"/>
    <cellStyle name="Note 5 4 2 2 2 3 2" xfId="34442"/>
    <cellStyle name="Note 5 4 2 2 2 3 3" xfId="48894"/>
    <cellStyle name="Note 5 4 2 2 2 4" xfId="22659"/>
    <cellStyle name="Note 5 4 2 2 2 5" xfId="37111"/>
    <cellStyle name="Note 5 4 2 2 3" xfId="7685"/>
    <cellStyle name="Note 5 4 2 2 3 2" xfId="25120"/>
    <cellStyle name="Note 5 4 2 2 3 3" xfId="39572"/>
    <cellStyle name="Note 5 4 2 2 4" xfId="10126"/>
    <cellStyle name="Note 5 4 2 2 4 2" xfId="27561"/>
    <cellStyle name="Note 5 4 2 2 4 3" xfId="42013"/>
    <cellStyle name="Note 5 4 2 2 5" xfId="12546"/>
    <cellStyle name="Note 5 4 2 2 5 2" xfId="29981"/>
    <cellStyle name="Note 5 4 2 2 5 3" xfId="44433"/>
    <cellStyle name="Note 5 4 2 2 6" xfId="19553"/>
    <cellStyle name="Note 5 4 2 3" xfId="2713"/>
    <cellStyle name="Note 5 4 2 3 2" xfId="5224"/>
    <cellStyle name="Note 5 4 2 3 2 2" xfId="14547"/>
    <cellStyle name="Note 5 4 2 3 2 2 2" xfId="31982"/>
    <cellStyle name="Note 5 4 2 3 2 2 3" xfId="46434"/>
    <cellStyle name="Note 5 4 2 3 2 3" xfId="17008"/>
    <cellStyle name="Note 5 4 2 3 2 3 2" xfId="34443"/>
    <cellStyle name="Note 5 4 2 3 2 3 3" xfId="48895"/>
    <cellStyle name="Note 5 4 2 3 2 4" xfId="22660"/>
    <cellStyle name="Note 5 4 2 3 2 5" xfId="37112"/>
    <cellStyle name="Note 5 4 2 3 3" xfId="7686"/>
    <cellStyle name="Note 5 4 2 3 3 2" xfId="25121"/>
    <cellStyle name="Note 5 4 2 3 3 3" xfId="39573"/>
    <cellStyle name="Note 5 4 2 3 4" xfId="10127"/>
    <cellStyle name="Note 5 4 2 3 4 2" xfId="27562"/>
    <cellStyle name="Note 5 4 2 3 4 3" xfId="42014"/>
    <cellStyle name="Note 5 4 2 3 5" xfId="12547"/>
    <cellStyle name="Note 5 4 2 3 5 2" xfId="29982"/>
    <cellStyle name="Note 5 4 2 3 5 3" xfId="44434"/>
    <cellStyle name="Note 5 4 2 3 6" xfId="19554"/>
    <cellStyle name="Note 5 4 2 4" xfId="2714"/>
    <cellStyle name="Note 5 4 2 4 2" xfId="5225"/>
    <cellStyle name="Note 5 4 2 4 2 2" xfId="22661"/>
    <cellStyle name="Note 5 4 2 4 2 3" xfId="37113"/>
    <cellStyle name="Note 5 4 2 4 3" xfId="7687"/>
    <cellStyle name="Note 5 4 2 4 3 2" xfId="25122"/>
    <cellStyle name="Note 5 4 2 4 3 3" xfId="39574"/>
    <cellStyle name="Note 5 4 2 4 4" xfId="10128"/>
    <cellStyle name="Note 5 4 2 4 4 2" xfId="27563"/>
    <cellStyle name="Note 5 4 2 4 4 3" xfId="42015"/>
    <cellStyle name="Note 5 4 2 4 5" xfId="12548"/>
    <cellStyle name="Note 5 4 2 4 5 2" xfId="29983"/>
    <cellStyle name="Note 5 4 2 4 5 3" xfId="44435"/>
    <cellStyle name="Note 5 4 2 4 6" xfId="15458"/>
    <cellStyle name="Note 5 4 2 4 6 2" xfId="32893"/>
    <cellStyle name="Note 5 4 2 4 6 3" xfId="47345"/>
    <cellStyle name="Note 5 4 2 4 7" xfId="19555"/>
    <cellStyle name="Note 5 4 2 4 8" xfId="20620"/>
    <cellStyle name="Note 5 4 2 5" xfId="5222"/>
    <cellStyle name="Note 5 4 2 5 2" xfId="14545"/>
    <cellStyle name="Note 5 4 2 5 2 2" xfId="31980"/>
    <cellStyle name="Note 5 4 2 5 2 3" xfId="46432"/>
    <cellStyle name="Note 5 4 2 5 3" xfId="17006"/>
    <cellStyle name="Note 5 4 2 5 3 2" xfId="34441"/>
    <cellStyle name="Note 5 4 2 5 3 3" xfId="48893"/>
    <cellStyle name="Note 5 4 2 5 4" xfId="22658"/>
    <cellStyle name="Note 5 4 2 5 5" xfId="37110"/>
    <cellStyle name="Note 5 4 2 6" xfId="7684"/>
    <cellStyle name="Note 5 4 2 6 2" xfId="25119"/>
    <cellStyle name="Note 5 4 2 6 3" xfId="39571"/>
    <cellStyle name="Note 5 4 2 7" xfId="10125"/>
    <cellStyle name="Note 5 4 2 7 2" xfId="27560"/>
    <cellStyle name="Note 5 4 2 7 3" xfId="42012"/>
    <cellStyle name="Note 5 4 2 8" xfId="12545"/>
    <cellStyle name="Note 5 4 2 8 2" xfId="29980"/>
    <cellStyle name="Note 5 4 2 8 3" xfId="44432"/>
    <cellStyle name="Note 5 4 2 9" xfId="19552"/>
    <cellStyle name="Note 5 4 3" xfId="2715"/>
    <cellStyle name="Note 5 4 3 2" xfId="2716"/>
    <cellStyle name="Note 5 4 3 2 2" xfId="5227"/>
    <cellStyle name="Note 5 4 3 2 2 2" xfId="14549"/>
    <cellStyle name="Note 5 4 3 2 2 2 2" xfId="31984"/>
    <cellStyle name="Note 5 4 3 2 2 2 3" xfId="46436"/>
    <cellStyle name="Note 5 4 3 2 2 3" xfId="17010"/>
    <cellStyle name="Note 5 4 3 2 2 3 2" xfId="34445"/>
    <cellStyle name="Note 5 4 3 2 2 3 3" xfId="48897"/>
    <cellStyle name="Note 5 4 3 2 2 4" xfId="22663"/>
    <cellStyle name="Note 5 4 3 2 2 5" xfId="37115"/>
    <cellStyle name="Note 5 4 3 2 3" xfId="7689"/>
    <cellStyle name="Note 5 4 3 2 3 2" xfId="25124"/>
    <cellStyle name="Note 5 4 3 2 3 3" xfId="39576"/>
    <cellStyle name="Note 5 4 3 2 4" xfId="10130"/>
    <cellStyle name="Note 5 4 3 2 4 2" xfId="27565"/>
    <cellStyle name="Note 5 4 3 2 4 3" xfId="42017"/>
    <cellStyle name="Note 5 4 3 2 5" xfId="12550"/>
    <cellStyle name="Note 5 4 3 2 5 2" xfId="29985"/>
    <cellStyle name="Note 5 4 3 2 5 3" xfId="44437"/>
    <cellStyle name="Note 5 4 3 2 6" xfId="19557"/>
    <cellStyle name="Note 5 4 3 3" xfId="2717"/>
    <cellStyle name="Note 5 4 3 3 2" xfId="5228"/>
    <cellStyle name="Note 5 4 3 3 2 2" xfId="14550"/>
    <cellStyle name="Note 5 4 3 3 2 2 2" xfId="31985"/>
    <cellStyle name="Note 5 4 3 3 2 2 3" xfId="46437"/>
    <cellStyle name="Note 5 4 3 3 2 3" xfId="17011"/>
    <cellStyle name="Note 5 4 3 3 2 3 2" xfId="34446"/>
    <cellStyle name="Note 5 4 3 3 2 3 3" xfId="48898"/>
    <cellStyle name="Note 5 4 3 3 2 4" xfId="22664"/>
    <cellStyle name="Note 5 4 3 3 2 5" xfId="37116"/>
    <cellStyle name="Note 5 4 3 3 3" xfId="7690"/>
    <cellStyle name="Note 5 4 3 3 3 2" xfId="25125"/>
    <cellStyle name="Note 5 4 3 3 3 3" xfId="39577"/>
    <cellStyle name="Note 5 4 3 3 4" xfId="10131"/>
    <cellStyle name="Note 5 4 3 3 4 2" xfId="27566"/>
    <cellStyle name="Note 5 4 3 3 4 3" xfId="42018"/>
    <cellStyle name="Note 5 4 3 3 5" xfId="12551"/>
    <cellStyle name="Note 5 4 3 3 5 2" xfId="29986"/>
    <cellStyle name="Note 5 4 3 3 5 3" xfId="44438"/>
    <cellStyle name="Note 5 4 3 3 6" xfId="19558"/>
    <cellStyle name="Note 5 4 3 4" xfId="2718"/>
    <cellStyle name="Note 5 4 3 4 2" xfId="5229"/>
    <cellStyle name="Note 5 4 3 4 2 2" xfId="22665"/>
    <cellStyle name="Note 5 4 3 4 2 3" xfId="37117"/>
    <cellStyle name="Note 5 4 3 4 3" xfId="7691"/>
    <cellStyle name="Note 5 4 3 4 3 2" xfId="25126"/>
    <cellStyle name="Note 5 4 3 4 3 3" xfId="39578"/>
    <cellStyle name="Note 5 4 3 4 4" xfId="10132"/>
    <cellStyle name="Note 5 4 3 4 4 2" xfId="27567"/>
    <cellStyle name="Note 5 4 3 4 4 3" xfId="42019"/>
    <cellStyle name="Note 5 4 3 4 5" xfId="12552"/>
    <cellStyle name="Note 5 4 3 4 5 2" xfId="29987"/>
    <cellStyle name="Note 5 4 3 4 5 3" xfId="44439"/>
    <cellStyle name="Note 5 4 3 4 6" xfId="15459"/>
    <cellStyle name="Note 5 4 3 4 6 2" xfId="32894"/>
    <cellStyle name="Note 5 4 3 4 6 3" xfId="47346"/>
    <cellStyle name="Note 5 4 3 4 7" xfId="19559"/>
    <cellStyle name="Note 5 4 3 4 8" xfId="20621"/>
    <cellStyle name="Note 5 4 3 5" xfId="5226"/>
    <cellStyle name="Note 5 4 3 5 2" xfId="14548"/>
    <cellStyle name="Note 5 4 3 5 2 2" xfId="31983"/>
    <cellStyle name="Note 5 4 3 5 2 3" xfId="46435"/>
    <cellStyle name="Note 5 4 3 5 3" xfId="17009"/>
    <cellStyle name="Note 5 4 3 5 3 2" xfId="34444"/>
    <cellStyle name="Note 5 4 3 5 3 3" xfId="48896"/>
    <cellStyle name="Note 5 4 3 5 4" xfId="22662"/>
    <cellStyle name="Note 5 4 3 5 5" xfId="37114"/>
    <cellStyle name="Note 5 4 3 6" xfId="7688"/>
    <cellStyle name="Note 5 4 3 6 2" xfId="25123"/>
    <cellStyle name="Note 5 4 3 6 3" xfId="39575"/>
    <cellStyle name="Note 5 4 3 7" xfId="10129"/>
    <cellStyle name="Note 5 4 3 7 2" xfId="27564"/>
    <cellStyle name="Note 5 4 3 7 3" xfId="42016"/>
    <cellStyle name="Note 5 4 3 8" xfId="12549"/>
    <cellStyle name="Note 5 4 3 8 2" xfId="29984"/>
    <cellStyle name="Note 5 4 3 8 3" xfId="44436"/>
    <cellStyle name="Note 5 4 3 9" xfId="19556"/>
    <cellStyle name="Note 5 4 4" xfId="2719"/>
    <cellStyle name="Note 5 4 4 2" xfId="2720"/>
    <cellStyle name="Note 5 4 4 2 2" xfId="5231"/>
    <cellStyle name="Note 5 4 4 2 2 2" xfId="14552"/>
    <cellStyle name="Note 5 4 4 2 2 2 2" xfId="31987"/>
    <cellStyle name="Note 5 4 4 2 2 2 3" xfId="46439"/>
    <cellStyle name="Note 5 4 4 2 2 3" xfId="17013"/>
    <cellStyle name="Note 5 4 4 2 2 3 2" xfId="34448"/>
    <cellStyle name="Note 5 4 4 2 2 3 3" xfId="48900"/>
    <cellStyle name="Note 5 4 4 2 2 4" xfId="22667"/>
    <cellStyle name="Note 5 4 4 2 2 5" xfId="37119"/>
    <cellStyle name="Note 5 4 4 2 3" xfId="7693"/>
    <cellStyle name="Note 5 4 4 2 3 2" xfId="25128"/>
    <cellStyle name="Note 5 4 4 2 3 3" xfId="39580"/>
    <cellStyle name="Note 5 4 4 2 4" xfId="10134"/>
    <cellStyle name="Note 5 4 4 2 4 2" xfId="27569"/>
    <cellStyle name="Note 5 4 4 2 4 3" xfId="42021"/>
    <cellStyle name="Note 5 4 4 2 5" xfId="12554"/>
    <cellStyle name="Note 5 4 4 2 5 2" xfId="29989"/>
    <cellStyle name="Note 5 4 4 2 5 3" xfId="44441"/>
    <cellStyle name="Note 5 4 4 2 6" xfId="19561"/>
    <cellStyle name="Note 5 4 4 3" xfId="2721"/>
    <cellStyle name="Note 5 4 4 3 2" xfId="5232"/>
    <cellStyle name="Note 5 4 4 3 2 2" xfId="14553"/>
    <cellStyle name="Note 5 4 4 3 2 2 2" xfId="31988"/>
    <cellStyle name="Note 5 4 4 3 2 2 3" xfId="46440"/>
    <cellStyle name="Note 5 4 4 3 2 3" xfId="17014"/>
    <cellStyle name="Note 5 4 4 3 2 3 2" xfId="34449"/>
    <cellStyle name="Note 5 4 4 3 2 3 3" xfId="48901"/>
    <cellStyle name="Note 5 4 4 3 2 4" xfId="22668"/>
    <cellStyle name="Note 5 4 4 3 2 5" xfId="37120"/>
    <cellStyle name="Note 5 4 4 3 3" xfId="7694"/>
    <cellStyle name="Note 5 4 4 3 3 2" xfId="25129"/>
    <cellStyle name="Note 5 4 4 3 3 3" xfId="39581"/>
    <cellStyle name="Note 5 4 4 3 4" xfId="10135"/>
    <cellStyle name="Note 5 4 4 3 4 2" xfId="27570"/>
    <cellStyle name="Note 5 4 4 3 4 3" xfId="42022"/>
    <cellStyle name="Note 5 4 4 3 5" xfId="12555"/>
    <cellStyle name="Note 5 4 4 3 5 2" xfId="29990"/>
    <cellStyle name="Note 5 4 4 3 5 3" xfId="44442"/>
    <cellStyle name="Note 5 4 4 3 6" xfId="19562"/>
    <cellStyle name="Note 5 4 4 4" xfId="2722"/>
    <cellStyle name="Note 5 4 4 4 2" xfId="5233"/>
    <cellStyle name="Note 5 4 4 4 2 2" xfId="22669"/>
    <cellStyle name="Note 5 4 4 4 2 3" xfId="37121"/>
    <cellStyle name="Note 5 4 4 4 3" xfId="7695"/>
    <cellStyle name="Note 5 4 4 4 3 2" xfId="25130"/>
    <cellStyle name="Note 5 4 4 4 3 3" xfId="39582"/>
    <cellStyle name="Note 5 4 4 4 4" xfId="10136"/>
    <cellStyle name="Note 5 4 4 4 4 2" xfId="27571"/>
    <cellStyle name="Note 5 4 4 4 4 3" xfId="42023"/>
    <cellStyle name="Note 5 4 4 4 5" xfId="12556"/>
    <cellStyle name="Note 5 4 4 4 5 2" xfId="29991"/>
    <cellStyle name="Note 5 4 4 4 5 3" xfId="44443"/>
    <cellStyle name="Note 5 4 4 4 6" xfId="15460"/>
    <cellStyle name="Note 5 4 4 4 6 2" xfId="32895"/>
    <cellStyle name="Note 5 4 4 4 6 3" xfId="47347"/>
    <cellStyle name="Note 5 4 4 4 7" xfId="19563"/>
    <cellStyle name="Note 5 4 4 4 8" xfId="20622"/>
    <cellStyle name="Note 5 4 4 5" xfId="5230"/>
    <cellStyle name="Note 5 4 4 5 2" xfId="14551"/>
    <cellStyle name="Note 5 4 4 5 2 2" xfId="31986"/>
    <cellStyle name="Note 5 4 4 5 2 3" xfId="46438"/>
    <cellStyle name="Note 5 4 4 5 3" xfId="17012"/>
    <cellStyle name="Note 5 4 4 5 3 2" xfId="34447"/>
    <cellStyle name="Note 5 4 4 5 3 3" xfId="48899"/>
    <cellStyle name="Note 5 4 4 5 4" xfId="22666"/>
    <cellStyle name="Note 5 4 4 5 5" xfId="37118"/>
    <cellStyle name="Note 5 4 4 6" xfId="7692"/>
    <cellStyle name="Note 5 4 4 6 2" xfId="25127"/>
    <cellStyle name="Note 5 4 4 6 3" xfId="39579"/>
    <cellStyle name="Note 5 4 4 7" xfId="10133"/>
    <cellStyle name="Note 5 4 4 7 2" xfId="27568"/>
    <cellStyle name="Note 5 4 4 7 3" xfId="42020"/>
    <cellStyle name="Note 5 4 4 8" xfId="12553"/>
    <cellStyle name="Note 5 4 4 8 2" xfId="29988"/>
    <cellStyle name="Note 5 4 4 8 3" xfId="44440"/>
    <cellStyle name="Note 5 4 4 9" xfId="19560"/>
    <cellStyle name="Note 5 4 5" xfId="2723"/>
    <cellStyle name="Note 5 4 5 2" xfId="2724"/>
    <cellStyle name="Note 5 4 5 2 2" xfId="5235"/>
    <cellStyle name="Note 5 4 5 2 2 2" xfId="14555"/>
    <cellStyle name="Note 5 4 5 2 2 2 2" xfId="31990"/>
    <cellStyle name="Note 5 4 5 2 2 2 3" xfId="46442"/>
    <cellStyle name="Note 5 4 5 2 2 3" xfId="17016"/>
    <cellStyle name="Note 5 4 5 2 2 3 2" xfId="34451"/>
    <cellStyle name="Note 5 4 5 2 2 3 3" xfId="48903"/>
    <cellStyle name="Note 5 4 5 2 2 4" xfId="22671"/>
    <cellStyle name="Note 5 4 5 2 2 5" xfId="37123"/>
    <cellStyle name="Note 5 4 5 2 3" xfId="7697"/>
    <cellStyle name="Note 5 4 5 2 3 2" xfId="25132"/>
    <cellStyle name="Note 5 4 5 2 3 3" xfId="39584"/>
    <cellStyle name="Note 5 4 5 2 4" xfId="10138"/>
    <cellStyle name="Note 5 4 5 2 4 2" xfId="27573"/>
    <cellStyle name="Note 5 4 5 2 4 3" xfId="42025"/>
    <cellStyle name="Note 5 4 5 2 5" xfId="12558"/>
    <cellStyle name="Note 5 4 5 2 5 2" xfId="29993"/>
    <cellStyle name="Note 5 4 5 2 5 3" xfId="44445"/>
    <cellStyle name="Note 5 4 5 2 6" xfId="19565"/>
    <cellStyle name="Note 5 4 5 3" xfId="2725"/>
    <cellStyle name="Note 5 4 5 3 2" xfId="5236"/>
    <cellStyle name="Note 5 4 5 3 2 2" xfId="14556"/>
    <cellStyle name="Note 5 4 5 3 2 2 2" xfId="31991"/>
    <cellStyle name="Note 5 4 5 3 2 2 3" xfId="46443"/>
    <cellStyle name="Note 5 4 5 3 2 3" xfId="17017"/>
    <cellStyle name="Note 5 4 5 3 2 3 2" xfId="34452"/>
    <cellStyle name="Note 5 4 5 3 2 3 3" xfId="48904"/>
    <cellStyle name="Note 5 4 5 3 2 4" xfId="22672"/>
    <cellStyle name="Note 5 4 5 3 2 5" xfId="37124"/>
    <cellStyle name="Note 5 4 5 3 3" xfId="7698"/>
    <cellStyle name="Note 5 4 5 3 3 2" xfId="25133"/>
    <cellStyle name="Note 5 4 5 3 3 3" xfId="39585"/>
    <cellStyle name="Note 5 4 5 3 4" xfId="10139"/>
    <cellStyle name="Note 5 4 5 3 4 2" xfId="27574"/>
    <cellStyle name="Note 5 4 5 3 4 3" xfId="42026"/>
    <cellStyle name="Note 5 4 5 3 5" xfId="12559"/>
    <cellStyle name="Note 5 4 5 3 5 2" xfId="29994"/>
    <cellStyle name="Note 5 4 5 3 5 3" xfId="44446"/>
    <cellStyle name="Note 5 4 5 3 6" xfId="19566"/>
    <cellStyle name="Note 5 4 5 4" xfId="2726"/>
    <cellStyle name="Note 5 4 5 4 2" xfId="5237"/>
    <cellStyle name="Note 5 4 5 4 2 2" xfId="22673"/>
    <cellStyle name="Note 5 4 5 4 2 3" xfId="37125"/>
    <cellStyle name="Note 5 4 5 4 3" xfId="7699"/>
    <cellStyle name="Note 5 4 5 4 3 2" xfId="25134"/>
    <cellStyle name="Note 5 4 5 4 3 3" xfId="39586"/>
    <cellStyle name="Note 5 4 5 4 4" xfId="10140"/>
    <cellStyle name="Note 5 4 5 4 4 2" xfId="27575"/>
    <cellStyle name="Note 5 4 5 4 4 3" xfId="42027"/>
    <cellStyle name="Note 5 4 5 4 5" xfId="12560"/>
    <cellStyle name="Note 5 4 5 4 5 2" xfId="29995"/>
    <cellStyle name="Note 5 4 5 4 5 3" xfId="44447"/>
    <cellStyle name="Note 5 4 5 4 6" xfId="15461"/>
    <cellStyle name="Note 5 4 5 4 6 2" xfId="32896"/>
    <cellStyle name="Note 5 4 5 4 6 3" xfId="47348"/>
    <cellStyle name="Note 5 4 5 4 7" xfId="19567"/>
    <cellStyle name="Note 5 4 5 4 8" xfId="20623"/>
    <cellStyle name="Note 5 4 5 5" xfId="5234"/>
    <cellStyle name="Note 5 4 5 5 2" xfId="14554"/>
    <cellStyle name="Note 5 4 5 5 2 2" xfId="31989"/>
    <cellStyle name="Note 5 4 5 5 2 3" xfId="46441"/>
    <cellStyle name="Note 5 4 5 5 3" xfId="17015"/>
    <cellStyle name="Note 5 4 5 5 3 2" xfId="34450"/>
    <cellStyle name="Note 5 4 5 5 3 3" xfId="48902"/>
    <cellStyle name="Note 5 4 5 5 4" xfId="22670"/>
    <cellStyle name="Note 5 4 5 5 5" xfId="37122"/>
    <cellStyle name="Note 5 4 5 6" xfId="7696"/>
    <cellStyle name="Note 5 4 5 6 2" xfId="25131"/>
    <cellStyle name="Note 5 4 5 6 3" xfId="39583"/>
    <cellStyle name="Note 5 4 5 7" xfId="10137"/>
    <cellStyle name="Note 5 4 5 7 2" xfId="27572"/>
    <cellStyle name="Note 5 4 5 7 3" xfId="42024"/>
    <cellStyle name="Note 5 4 5 8" xfId="12557"/>
    <cellStyle name="Note 5 4 5 8 2" xfId="29992"/>
    <cellStyle name="Note 5 4 5 8 3" xfId="44444"/>
    <cellStyle name="Note 5 4 5 9" xfId="19564"/>
    <cellStyle name="Note 5 4 6" xfId="2727"/>
    <cellStyle name="Note 5 4 6 2" xfId="5238"/>
    <cellStyle name="Note 5 4 6 2 2" xfId="14557"/>
    <cellStyle name="Note 5 4 6 2 2 2" xfId="31992"/>
    <cellStyle name="Note 5 4 6 2 2 3" xfId="46444"/>
    <cellStyle name="Note 5 4 6 2 3" xfId="17018"/>
    <cellStyle name="Note 5 4 6 2 3 2" xfId="34453"/>
    <cellStyle name="Note 5 4 6 2 3 3" xfId="48905"/>
    <cellStyle name="Note 5 4 6 2 4" xfId="22674"/>
    <cellStyle name="Note 5 4 6 2 5" xfId="37126"/>
    <cellStyle name="Note 5 4 6 3" xfId="7700"/>
    <cellStyle name="Note 5 4 6 3 2" xfId="25135"/>
    <cellStyle name="Note 5 4 6 3 3" xfId="39587"/>
    <cellStyle name="Note 5 4 6 4" xfId="10141"/>
    <cellStyle name="Note 5 4 6 4 2" xfId="27576"/>
    <cellStyle name="Note 5 4 6 4 3" xfId="42028"/>
    <cellStyle name="Note 5 4 6 5" xfId="12561"/>
    <cellStyle name="Note 5 4 6 5 2" xfId="29996"/>
    <cellStyle name="Note 5 4 6 5 3" xfId="44448"/>
    <cellStyle name="Note 5 4 6 6" xfId="19568"/>
    <cellStyle name="Note 5 4 7" xfId="2728"/>
    <cellStyle name="Note 5 4 7 2" xfId="5239"/>
    <cellStyle name="Note 5 4 7 2 2" xfId="14558"/>
    <cellStyle name="Note 5 4 7 2 2 2" xfId="31993"/>
    <cellStyle name="Note 5 4 7 2 2 3" xfId="46445"/>
    <cellStyle name="Note 5 4 7 2 3" xfId="17019"/>
    <cellStyle name="Note 5 4 7 2 3 2" xfId="34454"/>
    <cellStyle name="Note 5 4 7 2 3 3" xfId="48906"/>
    <cellStyle name="Note 5 4 7 2 4" xfId="22675"/>
    <cellStyle name="Note 5 4 7 2 5" xfId="37127"/>
    <cellStyle name="Note 5 4 7 3" xfId="7701"/>
    <cellStyle name="Note 5 4 7 3 2" xfId="25136"/>
    <cellStyle name="Note 5 4 7 3 3" xfId="39588"/>
    <cellStyle name="Note 5 4 7 4" xfId="10142"/>
    <cellStyle name="Note 5 4 7 4 2" xfId="27577"/>
    <cellStyle name="Note 5 4 7 4 3" xfId="42029"/>
    <cellStyle name="Note 5 4 7 5" xfId="12562"/>
    <cellStyle name="Note 5 4 7 5 2" xfId="29997"/>
    <cellStyle name="Note 5 4 7 5 3" xfId="44449"/>
    <cellStyle name="Note 5 4 7 6" xfId="19569"/>
    <cellStyle name="Note 5 4 8" xfId="2729"/>
    <cellStyle name="Note 5 4 8 2" xfId="5240"/>
    <cellStyle name="Note 5 4 8 2 2" xfId="22676"/>
    <cellStyle name="Note 5 4 8 2 3" xfId="37128"/>
    <cellStyle name="Note 5 4 8 3" xfId="7702"/>
    <cellStyle name="Note 5 4 8 3 2" xfId="25137"/>
    <cellStyle name="Note 5 4 8 3 3" xfId="39589"/>
    <cellStyle name="Note 5 4 8 4" xfId="10143"/>
    <cellStyle name="Note 5 4 8 4 2" xfId="27578"/>
    <cellStyle name="Note 5 4 8 4 3" xfId="42030"/>
    <cellStyle name="Note 5 4 8 5" xfId="12563"/>
    <cellStyle name="Note 5 4 8 5 2" xfId="29998"/>
    <cellStyle name="Note 5 4 8 5 3" xfId="44450"/>
    <cellStyle name="Note 5 4 8 6" xfId="15462"/>
    <cellStyle name="Note 5 4 8 6 2" xfId="32897"/>
    <cellStyle name="Note 5 4 8 6 3" xfId="47349"/>
    <cellStyle name="Note 5 4 8 7" xfId="19570"/>
    <cellStyle name="Note 5 4 8 8" xfId="20624"/>
    <cellStyle name="Note 5 4 9" xfId="5221"/>
    <cellStyle name="Note 5 4 9 2" xfId="14544"/>
    <cellStyle name="Note 5 4 9 2 2" xfId="31979"/>
    <cellStyle name="Note 5 4 9 2 3" xfId="46431"/>
    <cellStyle name="Note 5 4 9 3" xfId="17005"/>
    <cellStyle name="Note 5 4 9 3 2" xfId="34440"/>
    <cellStyle name="Note 5 4 9 3 3" xfId="48892"/>
    <cellStyle name="Note 5 4 9 4" xfId="22657"/>
    <cellStyle name="Note 5 4 9 5" xfId="37109"/>
    <cellStyle name="Note 5 5" xfId="2730"/>
    <cellStyle name="Note 5 5 10" xfId="7703"/>
    <cellStyle name="Note 5 5 10 2" xfId="25138"/>
    <cellStyle name="Note 5 5 10 3" xfId="39590"/>
    <cellStyle name="Note 5 5 11" xfId="10144"/>
    <cellStyle name="Note 5 5 11 2" xfId="27579"/>
    <cellStyle name="Note 5 5 11 3" xfId="42031"/>
    <cellStyle name="Note 5 5 12" xfId="12564"/>
    <cellStyle name="Note 5 5 12 2" xfId="29999"/>
    <cellStyle name="Note 5 5 12 3" xfId="44451"/>
    <cellStyle name="Note 5 5 13" xfId="19571"/>
    <cellStyle name="Note 5 5 2" xfId="2731"/>
    <cellStyle name="Note 5 5 2 2" xfId="2732"/>
    <cellStyle name="Note 5 5 2 2 2" xfId="5243"/>
    <cellStyle name="Note 5 5 2 2 2 2" xfId="14561"/>
    <cellStyle name="Note 5 5 2 2 2 2 2" xfId="31996"/>
    <cellStyle name="Note 5 5 2 2 2 2 3" xfId="46448"/>
    <cellStyle name="Note 5 5 2 2 2 3" xfId="17022"/>
    <cellStyle name="Note 5 5 2 2 2 3 2" xfId="34457"/>
    <cellStyle name="Note 5 5 2 2 2 3 3" xfId="48909"/>
    <cellStyle name="Note 5 5 2 2 2 4" xfId="22679"/>
    <cellStyle name="Note 5 5 2 2 2 5" xfId="37131"/>
    <cellStyle name="Note 5 5 2 2 3" xfId="7705"/>
    <cellStyle name="Note 5 5 2 2 3 2" xfId="25140"/>
    <cellStyle name="Note 5 5 2 2 3 3" xfId="39592"/>
    <cellStyle name="Note 5 5 2 2 4" xfId="10146"/>
    <cellStyle name="Note 5 5 2 2 4 2" xfId="27581"/>
    <cellStyle name="Note 5 5 2 2 4 3" xfId="42033"/>
    <cellStyle name="Note 5 5 2 2 5" xfId="12566"/>
    <cellStyle name="Note 5 5 2 2 5 2" xfId="30001"/>
    <cellStyle name="Note 5 5 2 2 5 3" xfId="44453"/>
    <cellStyle name="Note 5 5 2 2 6" xfId="19573"/>
    <cellStyle name="Note 5 5 2 3" xfId="2733"/>
    <cellStyle name="Note 5 5 2 3 2" xfId="5244"/>
    <cellStyle name="Note 5 5 2 3 2 2" xfId="14562"/>
    <cellStyle name="Note 5 5 2 3 2 2 2" xfId="31997"/>
    <cellStyle name="Note 5 5 2 3 2 2 3" xfId="46449"/>
    <cellStyle name="Note 5 5 2 3 2 3" xfId="17023"/>
    <cellStyle name="Note 5 5 2 3 2 3 2" xfId="34458"/>
    <cellStyle name="Note 5 5 2 3 2 3 3" xfId="48910"/>
    <cellStyle name="Note 5 5 2 3 2 4" xfId="22680"/>
    <cellStyle name="Note 5 5 2 3 2 5" xfId="37132"/>
    <cellStyle name="Note 5 5 2 3 3" xfId="7706"/>
    <cellStyle name="Note 5 5 2 3 3 2" xfId="25141"/>
    <cellStyle name="Note 5 5 2 3 3 3" xfId="39593"/>
    <cellStyle name="Note 5 5 2 3 4" xfId="10147"/>
    <cellStyle name="Note 5 5 2 3 4 2" xfId="27582"/>
    <cellStyle name="Note 5 5 2 3 4 3" xfId="42034"/>
    <cellStyle name="Note 5 5 2 3 5" xfId="12567"/>
    <cellStyle name="Note 5 5 2 3 5 2" xfId="30002"/>
    <cellStyle name="Note 5 5 2 3 5 3" xfId="44454"/>
    <cellStyle name="Note 5 5 2 3 6" xfId="19574"/>
    <cellStyle name="Note 5 5 2 4" xfId="2734"/>
    <cellStyle name="Note 5 5 2 4 2" xfId="5245"/>
    <cellStyle name="Note 5 5 2 4 2 2" xfId="22681"/>
    <cellStyle name="Note 5 5 2 4 2 3" xfId="37133"/>
    <cellStyle name="Note 5 5 2 4 3" xfId="7707"/>
    <cellStyle name="Note 5 5 2 4 3 2" xfId="25142"/>
    <cellStyle name="Note 5 5 2 4 3 3" xfId="39594"/>
    <cellStyle name="Note 5 5 2 4 4" xfId="10148"/>
    <cellStyle name="Note 5 5 2 4 4 2" xfId="27583"/>
    <cellStyle name="Note 5 5 2 4 4 3" xfId="42035"/>
    <cellStyle name="Note 5 5 2 4 5" xfId="12568"/>
    <cellStyle name="Note 5 5 2 4 5 2" xfId="30003"/>
    <cellStyle name="Note 5 5 2 4 5 3" xfId="44455"/>
    <cellStyle name="Note 5 5 2 4 6" xfId="15463"/>
    <cellStyle name="Note 5 5 2 4 6 2" xfId="32898"/>
    <cellStyle name="Note 5 5 2 4 6 3" xfId="47350"/>
    <cellStyle name="Note 5 5 2 4 7" xfId="19575"/>
    <cellStyle name="Note 5 5 2 4 8" xfId="20625"/>
    <cellStyle name="Note 5 5 2 5" xfId="5242"/>
    <cellStyle name="Note 5 5 2 5 2" xfId="14560"/>
    <cellStyle name="Note 5 5 2 5 2 2" xfId="31995"/>
    <cellStyle name="Note 5 5 2 5 2 3" xfId="46447"/>
    <cellStyle name="Note 5 5 2 5 3" xfId="17021"/>
    <cellStyle name="Note 5 5 2 5 3 2" xfId="34456"/>
    <cellStyle name="Note 5 5 2 5 3 3" xfId="48908"/>
    <cellStyle name="Note 5 5 2 5 4" xfId="22678"/>
    <cellStyle name="Note 5 5 2 5 5" xfId="37130"/>
    <cellStyle name="Note 5 5 2 6" xfId="7704"/>
    <cellStyle name="Note 5 5 2 6 2" xfId="25139"/>
    <cellStyle name="Note 5 5 2 6 3" xfId="39591"/>
    <cellStyle name="Note 5 5 2 7" xfId="10145"/>
    <cellStyle name="Note 5 5 2 7 2" xfId="27580"/>
    <cellStyle name="Note 5 5 2 7 3" xfId="42032"/>
    <cellStyle name="Note 5 5 2 8" xfId="12565"/>
    <cellStyle name="Note 5 5 2 8 2" xfId="30000"/>
    <cellStyle name="Note 5 5 2 8 3" xfId="44452"/>
    <cellStyle name="Note 5 5 2 9" xfId="19572"/>
    <cellStyle name="Note 5 5 3" xfId="2735"/>
    <cellStyle name="Note 5 5 3 2" xfId="2736"/>
    <cellStyle name="Note 5 5 3 2 2" xfId="5247"/>
    <cellStyle name="Note 5 5 3 2 2 2" xfId="14564"/>
    <cellStyle name="Note 5 5 3 2 2 2 2" xfId="31999"/>
    <cellStyle name="Note 5 5 3 2 2 2 3" xfId="46451"/>
    <cellStyle name="Note 5 5 3 2 2 3" xfId="17025"/>
    <cellStyle name="Note 5 5 3 2 2 3 2" xfId="34460"/>
    <cellStyle name="Note 5 5 3 2 2 3 3" xfId="48912"/>
    <cellStyle name="Note 5 5 3 2 2 4" xfId="22683"/>
    <cellStyle name="Note 5 5 3 2 2 5" xfId="37135"/>
    <cellStyle name="Note 5 5 3 2 3" xfId="7709"/>
    <cellStyle name="Note 5 5 3 2 3 2" xfId="25144"/>
    <cellStyle name="Note 5 5 3 2 3 3" xfId="39596"/>
    <cellStyle name="Note 5 5 3 2 4" xfId="10150"/>
    <cellStyle name="Note 5 5 3 2 4 2" xfId="27585"/>
    <cellStyle name="Note 5 5 3 2 4 3" xfId="42037"/>
    <cellStyle name="Note 5 5 3 2 5" xfId="12570"/>
    <cellStyle name="Note 5 5 3 2 5 2" xfId="30005"/>
    <cellStyle name="Note 5 5 3 2 5 3" xfId="44457"/>
    <cellStyle name="Note 5 5 3 2 6" xfId="19577"/>
    <cellStyle name="Note 5 5 3 3" xfId="2737"/>
    <cellStyle name="Note 5 5 3 3 2" xfId="5248"/>
    <cellStyle name="Note 5 5 3 3 2 2" xfId="14565"/>
    <cellStyle name="Note 5 5 3 3 2 2 2" xfId="32000"/>
    <cellStyle name="Note 5 5 3 3 2 2 3" xfId="46452"/>
    <cellStyle name="Note 5 5 3 3 2 3" xfId="17026"/>
    <cellStyle name="Note 5 5 3 3 2 3 2" xfId="34461"/>
    <cellStyle name="Note 5 5 3 3 2 3 3" xfId="48913"/>
    <cellStyle name="Note 5 5 3 3 2 4" xfId="22684"/>
    <cellStyle name="Note 5 5 3 3 2 5" xfId="37136"/>
    <cellStyle name="Note 5 5 3 3 3" xfId="7710"/>
    <cellStyle name="Note 5 5 3 3 3 2" xfId="25145"/>
    <cellStyle name="Note 5 5 3 3 3 3" xfId="39597"/>
    <cellStyle name="Note 5 5 3 3 4" xfId="10151"/>
    <cellStyle name="Note 5 5 3 3 4 2" xfId="27586"/>
    <cellStyle name="Note 5 5 3 3 4 3" xfId="42038"/>
    <cellStyle name="Note 5 5 3 3 5" xfId="12571"/>
    <cellStyle name="Note 5 5 3 3 5 2" xfId="30006"/>
    <cellStyle name="Note 5 5 3 3 5 3" xfId="44458"/>
    <cellStyle name="Note 5 5 3 3 6" xfId="19578"/>
    <cellStyle name="Note 5 5 3 4" xfId="2738"/>
    <cellStyle name="Note 5 5 3 4 2" xfId="5249"/>
    <cellStyle name="Note 5 5 3 4 2 2" xfId="22685"/>
    <cellStyle name="Note 5 5 3 4 2 3" xfId="37137"/>
    <cellStyle name="Note 5 5 3 4 3" xfId="7711"/>
    <cellStyle name="Note 5 5 3 4 3 2" xfId="25146"/>
    <cellStyle name="Note 5 5 3 4 3 3" xfId="39598"/>
    <cellStyle name="Note 5 5 3 4 4" xfId="10152"/>
    <cellStyle name="Note 5 5 3 4 4 2" xfId="27587"/>
    <cellStyle name="Note 5 5 3 4 4 3" xfId="42039"/>
    <cellStyle name="Note 5 5 3 4 5" xfId="12572"/>
    <cellStyle name="Note 5 5 3 4 5 2" xfId="30007"/>
    <cellStyle name="Note 5 5 3 4 5 3" xfId="44459"/>
    <cellStyle name="Note 5 5 3 4 6" xfId="15464"/>
    <cellStyle name="Note 5 5 3 4 6 2" xfId="32899"/>
    <cellStyle name="Note 5 5 3 4 6 3" xfId="47351"/>
    <cellStyle name="Note 5 5 3 4 7" xfId="19579"/>
    <cellStyle name="Note 5 5 3 4 8" xfId="20626"/>
    <cellStyle name="Note 5 5 3 5" xfId="5246"/>
    <cellStyle name="Note 5 5 3 5 2" xfId="14563"/>
    <cellStyle name="Note 5 5 3 5 2 2" xfId="31998"/>
    <cellStyle name="Note 5 5 3 5 2 3" xfId="46450"/>
    <cellStyle name="Note 5 5 3 5 3" xfId="17024"/>
    <cellStyle name="Note 5 5 3 5 3 2" xfId="34459"/>
    <cellStyle name="Note 5 5 3 5 3 3" xfId="48911"/>
    <cellStyle name="Note 5 5 3 5 4" xfId="22682"/>
    <cellStyle name="Note 5 5 3 5 5" xfId="37134"/>
    <cellStyle name="Note 5 5 3 6" xfId="7708"/>
    <cellStyle name="Note 5 5 3 6 2" xfId="25143"/>
    <cellStyle name="Note 5 5 3 6 3" xfId="39595"/>
    <cellStyle name="Note 5 5 3 7" xfId="10149"/>
    <cellStyle name="Note 5 5 3 7 2" xfId="27584"/>
    <cellStyle name="Note 5 5 3 7 3" xfId="42036"/>
    <cellStyle name="Note 5 5 3 8" xfId="12569"/>
    <cellStyle name="Note 5 5 3 8 2" xfId="30004"/>
    <cellStyle name="Note 5 5 3 8 3" xfId="44456"/>
    <cellStyle name="Note 5 5 3 9" xfId="19576"/>
    <cellStyle name="Note 5 5 4" xfId="2739"/>
    <cellStyle name="Note 5 5 4 2" xfId="2740"/>
    <cellStyle name="Note 5 5 4 2 2" xfId="5251"/>
    <cellStyle name="Note 5 5 4 2 2 2" xfId="14567"/>
    <cellStyle name="Note 5 5 4 2 2 2 2" xfId="32002"/>
    <cellStyle name="Note 5 5 4 2 2 2 3" xfId="46454"/>
    <cellStyle name="Note 5 5 4 2 2 3" xfId="17028"/>
    <cellStyle name="Note 5 5 4 2 2 3 2" xfId="34463"/>
    <cellStyle name="Note 5 5 4 2 2 3 3" xfId="48915"/>
    <cellStyle name="Note 5 5 4 2 2 4" xfId="22687"/>
    <cellStyle name="Note 5 5 4 2 2 5" xfId="37139"/>
    <cellStyle name="Note 5 5 4 2 3" xfId="7713"/>
    <cellStyle name="Note 5 5 4 2 3 2" xfId="25148"/>
    <cellStyle name="Note 5 5 4 2 3 3" xfId="39600"/>
    <cellStyle name="Note 5 5 4 2 4" xfId="10154"/>
    <cellStyle name="Note 5 5 4 2 4 2" xfId="27589"/>
    <cellStyle name="Note 5 5 4 2 4 3" xfId="42041"/>
    <cellStyle name="Note 5 5 4 2 5" xfId="12574"/>
    <cellStyle name="Note 5 5 4 2 5 2" xfId="30009"/>
    <cellStyle name="Note 5 5 4 2 5 3" xfId="44461"/>
    <cellStyle name="Note 5 5 4 2 6" xfId="19581"/>
    <cellStyle name="Note 5 5 4 3" xfId="2741"/>
    <cellStyle name="Note 5 5 4 3 2" xfId="5252"/>
    <cellStyle name="Note 5 5 4 3 2 2" xfId="14568"/>
    <cellStyle name="Note 5 5 4 3 2 2 2" xfId="32003"/>
    <cellStyle name="Note 5 5 4 3 2 2 3" xfId="46455"/>
    <cellStyle name="Note 5 5 4 3 2 3" xfId="17029"/>
    <cellStyle name="Note 5 5 4 3 2 3 2" xfId="34464"/>
    <cellStyle name="Note 5 5 4 3 2 3 3" xfId="48916"/>
    <cellStyle name="Note 5 5 4 3 2 4" xfId="22688"/>
    <cellStyle name="Note 5 5 4 3 2 5" xfId="37140"/>
    <cellStyle name="Note 5 5 4 3 3" xfId="7714"/>
    <cellStyle name="Note 5 5 4 3 3 2" xfId="25149"/>
    <cellStyle name="Note 5 5 4 3 3 3" xfId="39601"/>
    <cellStyle name="Note 5 5 4 3 4" xfId="10155"/>
    <cellStyle name="Note 5 5 4 3 4 2" xfId="27590"/>
    <cellStyle name="Note 5 5 4 3 4 3" xfId="42042"/>
    <cellStyle name="Note 5 5 4 3 5" xfId="12575"/>
    <cellStyle name="Note 5 5 4 3 5 2" xfId="30010"/>
    <cellStyle name="Note 5 5 4 3 5 3" xfId="44462"/>
    <cellStyle name="Note 5 5 4 3 6" xfId="19582"/>
    <cellStyle name="Note 5 5 4 4" xfId="2742"/>
    <cellStyle name="Note 5 5 4 4 2" xfId="5253"/>
    <cellStyle name="Note 5 5 4 4 2 2" xfId="22689"/>
    <cellStyle name="Note 5 5 4 4 2 3" xfId="37141"/>
    <cellStyle name="Note 5 5 4 4 3" xfId="7715"/>
    <cellStyle name="Note 5 5 4 4 3 2" xfId="25150"/>
    <cellStyle name="Note 5 5 4 4 3 3" xfId="39602"/>
    <cellStyle name="Note 5 5 4 4 4" xfId="10156"/>
    <cellStyle name="Note 5 5 4 4 4 2" xfId="27591"/>
    <cellStyle name="Note 5 5 4 4 4 3" xfId="42043"/>
    <cellStyle name="Note 5 5 4 4 5" xfId="12576"/>
    <cellStyle name="Note 5 5 4 4 5 2" xfId="30011"/>
    <cellStyle name="Note 5 5 4 4 5 3" xfId="44463"/>
    <cellStyle name="Note 5 5 4 4 6" xfId="15465"/>
    <cellStyle name="Note 5 5 4 4 6 2" xfId="32900"/>
    <cellStyle name="Note 5 5 4 4 6 3" xfId="47352"/>
    <cellStyle name="Note 5 5 4 4 7" xfId="19583"/>
    <cellStyle name="Note 5 5 4 4 8" xfId="20627"/>
    <cellStyle name="Note 5 5 4 5" xfId="5250"/>
    <cellStyle name="Note 5 5 4 5 2" xfId="14566"/>
    <cellStyle name="Note 5 5 4 5 2 2" xfId="32001"/>
    <cellStyle name="Note 5 5 4 5 2 3" xfId="46453"/>
    <cellStyle name="Note 5 5 4 5 3" xfId="17027"/>
    <cellStyle name="Note 5 5 4 5 3 2" xfId="34462"/>
    <cellStyle name="Note 5 5 4 5 3 3" xfId="48914"/>
    <cellStyle name="Note 5 5 4 5 4" xfId="22686"/>
    <cellStyle name="Note 5 5 4 5 5" xfId="37138"/>
    <cellStyle name="Note 5 5 4 6" xfId="7712"/>
    <cellStyle name="Note 5 5 4 6 2" xfId="25147"/>
    <cellStyle name="Note 5 5 4 6 3" xfId="39599"/>
    <cellStyle name="Note 5 5 4 7" xfId="10153"/>
    <cellStyle name="Note 5 5 4 7 2" xfId="27588"/>
    <cellStyle name="Note 5 5 4 7 3" xfId="42040"/>
    <cellStyle name="Note 5 5 4 8" xfId="12573"/>
    <cellStyle name="Note 5 5 4 8 2" xfId="30008"/>
    <cellStyle name="Note 5 5 4 8 3" xfId="44460"/>
    <cellStyle name="Note 5 5 4 9" xfId="19580"/>
    <cellStyle name="Note 5 5 5" xfId="2743"/>
    <cellStyle name="Note 5 5 5 2" xfId="2744"/>
    <cellStyle name="Note 5 5 5 2 2" xfId="5255"/>
    <cellStyle name="Note 5 5 5 2 2 2" xfId="14570"/>
    <cellStyle name="Note 5 5 5 2 2 2 2" xfId="32005"/>
    <cellStyle name="Note 5 5 5 2 2 2 3" xfId="46457"/>
    <cellStyle name="Note 5 5 5 2 2 3" xfId="17031"/>
    <cellStyle name="Note 5 5 5 2 2 3 2" xfId="34466"/>
    <cellStyle name="Note 5 5 5 2 2 3 3" xfId="48918"/>
    <cellStyle name="Note 5 5 5 2 2 4" xfId="22691"/>
    <cellStyle name="Note 5 5 5 2 2 5" xfId="37143"/>
    <cellStyle name="Note 5 5 5 2 3" xfId="7717"/>
    <cellStyle name="Note 5 5 5 2 3 2" xfId="25152"/>
    <cellStyle name="Note 5 5 5 2 3 3" xfId="39604"/>
    <cellStyle name="Note 5 5 5 2 4" xfId="10158"/>
    <cellStyle name="Note 5 5 5 2 4 2" xfId="27593"/>
    <cellStyle name="Note 5 5 5 2 4 3" xfId="42045"/>
    <cellStyle name="Note 5 5 5 2 5" xfId="12578"/>
    <cellStyle name="Note 5 5 5 2 5 2" xfId="30013"/>
    <cellStyle name="Note 5 5 5 2 5 3" xfId="44465"/>
    <cellStyle name="Note 5 5 5 2 6" xfId="19585"/>
    <cellStyle name="Note 5 5 5 3" xfId="2745"/>
    <cellStyle name="Note 5 5 5 3 2" xfId="5256"/>
    <cellStyle name="Note 5 5 5 3 2 2" xfId="14571"/>
    <cellStyle name="Note 5 5 5 3 2 2 2" xfId="32006"/>
    <cellStyle name="Note 5 5 5 3 2 2 3" xfId="46458"/>
    <cellStyle name="Note 5 5 5 3 2 3" xfId="17032"/>
    <cellStyle name="Note 5 5 5 3 2 3 2" xfId="34467"/>
    <cellStyle name="Note 5 5 5 3 2 3 3" xfId="48919"/>
    <cellStyle name="Note 5 5 5 3 2 4" xfId="22692"/>
    <cellStyle name="Note 5 5 5 3 2 5" xfId="37144"/>
    <cellStyle name="Note 5 5 5 3 3" xfId="7718"/>
    <cellStyle name="Note 5 5 5 3 3 2" xfId="25153"/>
    <cellStyle name="Note 5 5 5 3 3 3" xfId="39605"/>
    <cellStyle name="Note 5 5 5 3 4" xfId="10159"/>
    <cellStyle name="Note 5 5 5 3 4 2" xfId="27594"/>
    <cellStyle name="Note 5 5 5 3 4 3" xfId="42046"/>
    <cellStyle name="Note 5 5 5 3 5" xfId="12579"/>
    <cellStyle name="Note 5 5 5 3 5 2" xfId="30014"/>
    <cellStyle name="Note 5 5 5 3 5 3" xfId="44466"/>
    <cellStyle name="Note 5 5 5 3 6" xfId="19586"/>
    <cellStyle name="Note 5 5 5 4" xfId="2746"/>
    <cellStyle name="Note 5 5 5 4 2" xfId="5257"/>
    <cellStyle name="Note 5 5 5 4 2 2" xfId="22693"/>
    <cellStyle name="Note 5 5 5 4 2 3" xfId="37145"/>
    <cellStyle name="Note 5 5 5 4 3" xfId="7719"/>
    <cellStyle name="Note 5 5 5 4 3 2" xfId="25154"/>
    <cellStyle name="Note 5 5 5 4 3 3" xfId="39606"/>
    <cellStyle name="Note 5 5 5 4 4" xfId="10160"/>
    <cellStyle name="Note 5 5 5 4 4 2" xfId="27595"/>
    <cellStyle name="Note 5 5 5 4 4 3" xfId="42047"/>
    <cellStyle name="Note 5 5 5 4 5" xfId="12580"/>
    <cellStyle name="Note 5 5 5 4 5 2" xfId="30015"/>
    <cellStyle name="Note 5 5 5 4 5 3" xfId="44467"/>
    <cellStyle name="Note 5 5 5 4 6" xfId="15466"/>
    <cellStyle name="Note 5 5 5 4 6 2" xfId="32901"/>
    <cellStyle name="Note 5 5 5 4 6 3" xfId="47353"/>
    <cellStyle name="Note 5 5 5 4 7" xfId="19587"/>
    <cellStyle name="Note 5 5 5 4 8" xfId="20628"/>
    <cellStyle name="Note 5 5 5 5" xfId="5254"/>
    <cellStyle name="Note 5 5 5 5 2" xfId="14569"/>
    <cellStyle name="Note 5 5 5 5 2 2" xfId="32004"/>
    <cellStyle name="Note 5 5 5 5 2 3" xfId="46456"/>
    <cellStyle name="Note 5 5 5 5 3" xfId="17030"/>
    <cellStyle name="Note 5 5 5 5 3 2" xfId="34465"/>
    <cellStyle name="Note 5 5 5 5 3 3" xfId="48917"/>
    <cellStyle name="Note 5 5 5 5 4" xfId="22690"/>
    <cellStyle name="Note 5 5 5 5 5" xfId="37142"/>
    <cellStyle name="Note 5 5 5 6" xfId="7716"/>
    <cellStyle name="Note 5 5 5 6 2" xfId="25151"/>
    <cellStyle name="Note 5 5 5 6 3" xfId="39603"/>
    <cellStyle name="Note 5 5 5 7" xfId="10157"/>
    <cellStyle name="Note 5 5 5 7 2" xfId="27592"/>
    <cellStyle name="Note 5 5 5 7 3" xfId="42044"/>
    <cellStyle name="Note 5 5 5 8" xfId="12577"/>
    <cellStyle name="Note 5 5 5 8 2" xfId="30012"/>
    <cellStyle name="Note 5 5 5 8 3" xfId="44464"/>
    <cellStyle name="Note 5 5 5 9" xfId="19584"/>
    <cellStyle name="Note 5 5 6" xfId="2747"/>
    <cellStyle name="Note 5 5 6 2" xfId="5258"/>
    <cellStyle name="Note 5 5 6 2 2" xfId="14572"/>
    <cellStyle name="Note 5 5 6 2 2 2" xfId="32007"/>
    <cellStyle name="Note 5 5 6 2 2 3" xfId="46459"/>
    <cellStyle name="Note 5 5 6 2 3" xfId="17033"/>
    <cellStyle name="Note 5 5 6 2 3 2" xfId="34468"/>
    <cellStyle name="Note 5 5 6 2 3 3" xfId="48920"/>
    <cellStyle name="Note 5 5 6 2 4" xfId="22694"/>
    <cellStyle name="Note 5 5 6 2 5" xfId="37146"/>
    <cellStyle name="Note 5 5 6 3" xfId="7720"/>
    <cellStyle name="Note 5 5 6 3 2" xfId="25155"/>
    <cellStyle name="Note 5 5 6 3 3" xfId="39607"/>
    <cellStyle name="Note 5 5 6 4" xfId="10161"/>
    <cellStyle name="Note 5 5 6 4 2" xfId="27596"/>
    <cellStyle name="Note 5 5 6 4 3" xfId="42048"/>
    <cellStyle name="Note 5 5 6 5" xfId="12581"/>
    <cellStyle name="Note 5 5 6 5 2" xfId="30016"/>
    <cellStyle name="Note 5 5 6 5 3" xfId="44468"/>
    <cellStyle name="Note 5 5 6 6" xfId="19588"/>
    <cellStyle name="Note 5 5 7" xfId="2748"/>
    <cellStyle name="Note 5 5 7 2" xfId="5259"/>
    <cellStyle name="Note 5 5 7 2 2" xfId="14573"/>
    <cellStyle name="Note 5 5 7 2 2 2" xfId="32008"/>
    <cellStyle name="Note 5 5 7 2 2 3" xfId="46460"/>
    <cellStyle name="Note 5 5 7 2 3" xfId="17034"/>
    <cellStyle name="Note 5 5 7 2 3 2" xfId="34469"/>
    <cellStyle name="Note 5 5 7 2 3 3" xfId="48921"/>
    <cellStyle name="Note 5 5 7 2 4" xfId="22695"/>
    <cellStyle name="Note 5 5 7 2 5" xfId="37147"/>
    <cellStyle name="Note 5 5 7 3" xfId="7721"/>
    <cellStyle name="Note 5 5 7 3 2" xfId="25156"/>
    <cellStyle name="Note 5 5 7 3 3" xfId="39608"/>
    <cellStyle name="Note 5 5 7 4" xfId="10162"/>
    <cellStyle name="Note 5 5 7 4 2" xfId="27597"/>
    <cellStyle name="Note 5 5 7 4 3" xfId="42049"/>
    <cellStyle name="Note 5 5 7 5" xfId="12582"/>
    <cellStyle name="Note 5 5 7 5 2" xfId="30017"/>
    <cellStyle name="Note 5 5 7 5 3" xfId="44469"/>
    <cellStyle name="Note 5 5 7 6" xfId="19589"/>
    <cellStyle name="Note 5 5 8" xfId="2749"/>
    <cellStyle name="Note 5 5 8 2" xfId="5260"/>
    <cellStyle name="Note 5 5 8 2 2" xfId="22696"/>
    <cellStyle name="Note 5 5 8 2 3" xfId="37148"/>
    <cellStyle name="Note 5 5 8 3" xfId="7722"/>
    <cellStyle name="Note 5 5 8 3 2" xfId="25157"/>
    <cellStyle name="Note 5 5 8 3 3" xfId="39609"/>
    <cellStyle name="Note 5 5 8 4" xfId="10163"/>
    <cellStyle name="Note 5 5 8 4 2" xfId="27598"/>
    <cellStyle name="Note 5 5 8 4 3" xfId="42050"/>
    <cellStyle name="Note 5 5 8 5" xfId="12583"/>
    <cellStyle name="Note 5 5 8 5 2" xfId="30018"/>
    <cellStyle name="Note 5 5 8 5 3" xfId="44470"/>
    <cellStyle name="Note 5 5 8 6" xfId="15467"/>
    <cellStyle name="Note 5 5 8 6 2" xfId="32902"/>
    <cellStyle name="Note 5 5 8 6 3" xfId="47354"/>
    <cellStyle name="Note 5 5 8 7" xfId="19590"/>
    <cellStyle name="Note 5 5 8 8" xfId="20629"/>
    <cellStyle name="Note 5 5 9" xfId="5241"/>
    <cellStyle name="Note 5 5 9 2" xfId="14559"/>
    <cellStyle name="Note 5 5 9 2 2" xfId="31994"/>
    <cellStyle name="Note 5 5 9 2 3" xfId="46446"/>
    <cellStyle name="Note 5 5 9 3" xfId="17020"/>
    <cellStyle name="Note 5 5 9 3 2" xfId="34455"/>
    <cellStyle name="Note 5 5 9 3 3" xfId="48907"/>
    <cellStyle name="Note 5 5 9 4" xfId="22677"/>
    <cellStyle name="Note 5 5 9 5" xfId="37129"/>
    <cellStyle name="Note 5 6" xfId="2750"/>
    <cellStyle name="Note 5 6 10" xfId="7723"/>
    <cellStyle name="Note 5 6 10 2" xfId="25158"/>
    <cellStyle name="Note 5 6 10 3" xfId="39610"/>
    <cellStyle name="Note 5 6 11" xfId="10164"/>
    <cellStyle name="Note 5 6 11 2" xfId="27599"/>
    <cellStyle name="Note 5 6 11 3" xfId="42051"/>
    <cellStyle name="Note 5 6 12" xfId="12584"/>
    <cellStyle name="Note 5 6 12 2" xfId="30019"/>
    <cellStyle name="Note 5 6 12 3" xfId="44471"/>
    <cellStyle name="Note 5 6 13" xfId="19591"/>
    <cellStyle name="Note 5 6 2" xfId="2751"/>
    <cellStyle name="Note 5 6 2 2" xfId="2752"/>
    <cellStyle name="Note 5 6 2 2 2" xfId="5263"/>
    <cellStyle name="Note 5 6 2 2 2 2" xfId="14576"/>
    <cellStyle name="Note 5 6 2 2 2 2 2" xfId="32011"/>
    <cellStyle name="Note 5 6 2 2 2 2 3" xfId="46463"/>
    <cellStyle name="Note 5 6 2 2 2 3" xfId="17037"/>
    <cellStyle name="Note 5 6 2 2 2 3 2" xfId="34472"/>
    <cellStyle name="Note 5 6 2 2 2 3 3" xfId="48924"/>
    <cellStyle name="Note 5 6 2 2 2 4" xfId="22699"/>
    <cellStyle name="Note 5 6 2 2 2 5" xfId="37151"/>
    <cellStyle name="Note 5 6 2 2 3" xfId="7725"/>
    <cellStyle name="Note 5 6 2 2 3 2" xfId="25160"/>
    <cellStyle name="Note 5 6 2 2 3 3" xfId="39612"/>
    <cellStyle name="Note 5 6 2 2 4" xfId="10166"/>
    <cellStyle name="Note 5 6 2 2 4 2" xfId="27601"/>
    <cellStyle name="Note 5 6 2 2 4 3" xfId="42053"/>
    <cellStyle name="Note 5 6 2 2 5" xfId="12586"/>
    <cellStyle name="Note 5 6 2 2 5 2" xfId="30021"/>
    <cellStyle name="Note 5 6 2 2 5 3" xfId="44473"/>
    <cellStyle name="Note 5 6 2 2 6" xfId="19593"/>
    <cellStyle name="Note 5 6 2 3" xfId="2753"/>
    <cellStyle name="Note 5 6 2 3 2" xfId="5264"/>
    <cellStyle name="Note 5 6 2 3 2 2" xfId="14577"/>
    <cellStyle name="Note 5 6 2 3 2 2 2" xfId="32012"/>
    <cellStyle name="Note 5 6 2 3 2 2 3" xfId="46464"/>
    <cellStyle name="Note 5 6 2 3 2 3" xfId="17038"/>
    <cellStyle name="Note 5 6 2 3 2 3 2" xfId="34473"/>
    <cellStyle name="Note 5 6 2 3 2 3 3" xfId="48925"/>
    <cellStyle name="Note 5 6 2 3 2 4" xfId="22700"/>
    <cellStyle name="Note 5 6 2 3 2 5" xfId="37152"/>
    <cellStyle name="Note 5 6 2 3 3" xfId="7726"/>
    <cellStyle name="Note 5 6 2 3 3 2" xfId="25161"/>
    <cellStyle name="Note 5 6 2 3 3 3" xfId="39613"/>
    <cellStyle name="Note 5 6 2 3 4" xfId="10167"/>
    <cellStyle name="Note 5 6 2 3 4 2" xfId="27602"/>
    <cellStyle name="Note 5 6 2 3 4 3" xfId="42054"/>
    <cellStyle name="Note 5 6 2 3 5" xfId="12587"/>
    <cellStyle name="Note 5 6 2 3 5 2" xfId="30022"/>
    <cellStyle name="Note 5 6 2 3 5 3" xfId="44474"/>
    <cellStyle name="Note 5 6 2 3 6" xfId="19594"/>
    <cellStyle name="Note 5 6 2 4" xfId="2754"/>
    <cellStyle name="Note 5 6 2 4 2" xfId="5265"/>
    <cellStyle name="Note 5 6 2 4 2 2" xfId="22701"/>
    <cellStyle name="Note 5 6 2 4 2 3" xfId="37153"/>
    <cellStyle name="Note 5 6 2 4 3" xfId="7727"/>
    <cellStyle name="Note 5 6 2 4 3 2" xfId="25162"/>
    <cellStyle name="Note 5 6 2 4 3 3" xfId="39614"/>
    <cellStyle name="Note 5 6 2 4 4" xfId="10168"/>
    <cellStyle name="Note 5 6 2 4 4 2" xfId="27603"/>
    <cellStyle name="Note 5 6 2 4 4 3" xfId="42055"/>
    <cellStyle name="Note 5 6 2 4 5" xfId="12588"/>
    <cellStyle name="Note 5 6 2 4 5 2" xfId="30023"/>
    <cellStyle name="Note 5 6 2 4 5 3" xfId="44475"/>
    <cellStyle name="Note 5 6 2 4 6" xfId="15468"/>
    <cellStyle name="Note 5 6 2 4 6 2" xfId="32903"/>
    <cellStyle name="Note 5 6 2 4 6 3" xfId="47355"/>
    <cellStyle name="Note 5 6 2 4 7" xfId="19595"/>
    <cellStyle name="Note 5 6 2 4 8" xfId="20630"/>
    <cellStyle name="Note 5 6 2 5" xfId="5262"/>
    <cellStyle name="Note 5 6 2 5 2" xfId="14575"/>
    <cellStyle name="Note 5 6 2 5 2 2" xfId="32010"/>
    <cellStyle name="Note 5 6 2 5 2 3" xfId="46462"/>
    <cellStyle name="Note 5 6 2 5 3" xfId="17036"/>
    <cellStyle name="Note 5 6 2 5 3 2" xfId="34471"/>
    <cellStyle name="Note 5 6 2 5 3 3" xfId="48923"/>
    <cellStyle name="Note 5 6 2 5 4" xfId="22698"/>
    <cellStyle name="Note 5 6 2 5 5" xfId="37150"/>
    <cellStyle name="Note 5 6 2 6" xfId="7724"/>
    <cellStyle name="Note 5 6 2 6 2" xfId="25159"/>
    <cellStyle name="Note 5 6 2 6 3" xfId="39611"/>
    <cellStyle name="Note 5 6 2 7" xfId="10165"/>
    <cellStyle name="Note 5 6 2 7 2" xfId="27600"/>
    <cellStyle name="Note 5 6 2 7 3" xfId="42052"/>
    <cellStyle name="Note 5 6 2 8" xfId="12585"/>
    <cellStyle name="Note 5 6 2 8 2" xfId="30020"/>
    <cellStyle name="Note 5 6 2 8 3" xfId="44472"/>
    <cellStyle name="Note 5 6 2 9" xfId="19592"/>
    <cellStyle name="Note 5 6 3" xfId="2755"/>
    <cellStyle name="Note 5 6 3 2" xfId="2756"/>
    <cellStyle name="Note 5 6 3 2 2" xfId="5267"/>
    <cellStyle name="Note 5 6 3 2 2 2" xfId="14579"/>
    <cellStyle name="Note 5 6 3 2 2 2 2" xfId="32014"/>
    <cellStyle name="Note 5 6 3 2 2 2 3" xfId="46466"/>
    <cellStyle name="Note 5 6 3 2 2 3" xfId="17040"/>
    <cellStyle name="Note 5 6 3 2 2 3 2" xfId="34475"/>
    <cellStyle name="Note 5 6 3 2 2 3 3" xfId="48927"/>
    <cellStyle name="Note 5 6 3 2 2 4" xfId="22703"/>
    <cellStyle name="Note 5 6 3 2 2 5" xfId="37155"/>
    <cellStyle name="Note 5 6 3 2 3" xfId="7729"/>
    <cellStyle name="Note 5 6 3 2 3 2" xfId="25164"/>
    <cellStyle name="Note 5 6 3 2 3 3" xfId="39616"/>
    <cellStyle name="Note 5 6 3 2 4" xfId="10170"/>
    <cellStyle name="Note 5 6 3 2 4 2" xfId="27605"/>
    <cellStyle name="Note 5 6 3 2 4 3" xfId="42057"/>
    <cellStyle name="Note 5 6 3 2 5" xfId="12590"/>
    <cellStyle name="Note 5 6 3 2 5 2" xfId="30025"/>
    <cellStyle name="Note 5 6 3 2 5 3" xfId="44477"/>
    <cellStyle name="Note 5 6 3 2 6" xfId="19597"/>
    <cellStyle name="Note 5 6 3 3" xfId="2757"/>
    <cellStyle name="Note 5 6 3 3 2" xfId="5268"/>
    <cellStyle name="Note 5 6 3 3 2 2" xfId="14580"/>
    <cellStyle name="Note 5 6 3 3 2 2 2" xfId="32015"/>
    <cellStyle name="Note 5 6 3 3 2 2 3" xfId="46467"/>
    <cellStyle name="Note 5 6 3 3 2 3" xfId="17041"/>
    <cellStyle name="Note 5 6 3 3 2 3 2" xfId="34476"/>
    <cellStyle name="Note 5 6 3 3 2 3 3" xfId="48928"/>
    <cellStyle name="Note 5 6 3 3 2 4" xfId="22704"/>
    <cellStyle name="Note 5 6 3 3 2 5" xfId="37156"/>
    <cellStyle name="Note 5 6 3 3 3" xfId="7730"/>
    <cellStyle name="Note 5 6 3 3 3 2" xfId="25165"/>
    <cellStyle name="Note 5 6 3 3 3 3" xfId="39617"/>
    <cellStyle name="Note 5 6 3 3 4" xfId="10171"/>
    <cellStyle name="Note 5 6 3 3 4 2" xfId="27606"/>
    <cellStyle name="Note 5 6 3 3 4 3" xfId="42058"/>
    <cellStyle name="Note 5 6 3 3 5" xfId="12591"/>
    <cellStyle name="Note 5 6 3 3 5 2" xfId="30026"/>
    <cellStyle name="Note 5 6 3 3 5 3" xfId="44478"/>
    <cellStyle name="Note 5 6 3 3 6" xfId="19598"/>
    <cellStyle name="Note 5 6 3 4" xfId="2758"/>
    <cellStyle name="Note 5 6 3 4 2" xfId="5269"/>
    <cellStyle name="Note 5 6 3 4 2 2" xfId="22705"/>
    <cellStyle name="Note 5 6 3 4 2 3" xfId="37157"/>
    <cellStyle name="Note 5 6 3 4 3" xfId="7731"/>
    <cellStyle name="Note 5 6 3 4 3 2" xfId="25166"/>
    <cellStyle name="Note 5 6 3 4 3 3" xfId="39618"/>
    <cellStyle name="Note 5 6 3 4 4" xfId="10172"/>
    <cellStyle name="Note 5 6 3 4 4 2" xfId="27607"/>
    <cellStyle name="Note 5 6 3 4 4 3" xfId="42059"/>
    <cellStyle name="Note 5 6 3 4 5" xfId="12592"/>
    <cellStyle name="Note 5 6 3 4 5 2" xfId="30027"/>
    <cellStyle name="Note 5 6 3 4 5 3" xfId="44479"/>
    <cellStyle name="Note 5 6 3 4 6" xfId="15469"/>
    <cellStyle name="Note 5 6 3 4 6 2" xfId="32904"/>
    <cellStyle name="Note 5 6 3 4 6 3" xfId="47356"/>
    <cellStyle name="Note 5 6 3 4 7" xfId="19599"/>
    <cellStyle name="Note 5 6 3 4 8" xfId="20631"/>
    <cellStyle name="Note 5 6 3 5" xfId="5266"/>
    <cellStyle name="Note 5 6 3 5 2" xfId="14578"/>
    <cellStyle name="Note 5 6 3 5 2 2" xfId="32013"/>
    <cellStyle name="Note 5 6 3 5 2 3" xfId="46465"/>
    <cellStyle name="Note 5 6 3 5 3" xfId="17039"/>
    <cellStyle name="Note 5 6 3 5 3 2" xfId="34474"/>
    <cellStyle name="Note 5 6 3 5 3 3" xfId="48926"/>
    <cellStyle name="Note 5 6 3 5 4" xfId="22702"/>
    <cellStyle name="Note 5 6 3 5 5" xfId="37154"/>
    <cellStyle name="Note 5 6 3 6" xfId="7728"/>
    <cellStyle name="Note 5 6 3 6 2" xfId="25163"/>
    <cellStyle name="Note 5 6 3 6 3" xfId="39615"/>
    <cellStyle name="Note 5 6 3 7" xfId="10169"/>
    <cellStyle name="Note 5 6 3 7 2" xfId="27604"/>
    <cellStyle name="Note 5 6 3 7 3" xfId="42056"/>
    <cellStyle name="Note 5 6 3 8" xfId="12589"/>
    <cellStyle name="Note 5 6 3 8 2" xfId="30024"/>
    <cellStyle name="Note 5 6 3 8 3" xfId="44476"/>
    <cellStyle name="Note 5 6 3 9" xfId="19596"/>
    <cellStyle name="Note 5 6 4" xfId="2759"/>
    <cellStyle name="Note 5 6 4 2" xfId="2760"/>
    <cellStyle name="Note 5 6 4 2 2" xfId="5271"/>
    <cellStyle name="Note 5 6 4 2 2 2" xfId="14582"/>
    <cellStyle name="Note 5 6 4 2 2 2 2" xfId="32017"/>
    <cellStyle name="Note 5 6 4 2 2 2 3" xfId="46469"/>
    <cellStyle name="Note 5 6 4 2 2 3" xfId="17043"/>
    <cellStyle name="Note 5 6 4 2 2 3 2" xfId="34478"/>
    <cellStyle name="Note 5 6 4 2 2 3 3" xfId="48930"/>
    <cellStyle name="Note 5 6 4 2 2 4" xfId="22707"/>
    <cellStyle name="Note 5 6 4 2 2 5" xfId="37159"/>
    <cellStyle name="Note 5 6 4 2 3" xfId="7733"/>
    <cellStyle name="Note 5 6 4 2 3 2" xfId="25168"/>
    <cellStyle name="Note 5 6 4 2 3 3" xfId="39620"/>
    <cellStyle name="Note 5 6 4 2 4" xfId="10174"/>
    <cellStyle name="Note 5 6 4 2 4 2" xfId="27609"/>
    <cellStyle name="Note 5 6 4 2 4 3" xfId="42061"/>
    <cellStyle name="Note 5 6 4 2 5" xfId="12594"/>
    <cellStyle name="Note 5 6 4 2 5 2" xfId="30029"/>
    <cellStyle name="Note 5 6 4 2 5 3" xfId="44481"/>
    <cellStyle name="Note 5 6 4 2 6" xfId="19601"/>
    <cellStyle name="Note 5 6 4 3" xfId="2761"/>
    <cellStyle name="Note 5 6 4 3 2" xfId="5272"/>
    <cellStyle name="Note 5 6 4 3 2 2" xfId="14583"/>
    <cellStyle name="Note 5 6 4 3 2 2 2" xfId="32018"/>
    <cellStyle name="Note 5 6 4 3 2 2 3" xfId="46470"/>
    <cellStyle name="Note 5 6 4 3 2 3" xfId="17044"/>
    <cellStyle name="Note 5 6 4 3 2 3 2" xfId="34479"/>
    <cellStyle name="Note 5 6 4 3 2 3 3" xfId="48931"/>
    <cellStyle name="Note 5 6 4 3 2 4" xfId="22708"/>
    <cellStyle name="Note 5 6 4 3 2 5" xfId="37160"/>
    <cellStyle name="Note 5 6 4 3 3" xfId="7734"/>
    <cellStyle name="Note 5 6 4 3 3 2" xfId="25169"/>
    <cellStyle name="Note 5 6 4 3 3 3" xfId="39621"/>
    <cellStyle name="Note 5 6 4 3 4" xfId="10175"/>
    <cellStyle name="Note 5 6 4 3 4 2" xfId="27610"/>
    <cellStyle name="Note 5 6 4 3 4 3" xfId="42062"/>
    <cellStyle name="Note 5 6 4 3 5" xfId="12595"/>
    <cellStyle name="Note 5 6 4 3 5 2" xfId="30030"/>
    <cellStyle name="Note 5 6 4 3 5 3" xfId="44482"/>
    <cellStyle name="Note 5 6 4 3 6" xfId="19602"/>
    <cellStyle name="Note 5 6 4 4" xfId="2762"/>
    <cellStyle name="Note 5 6 4 4 2" xfId="5273"/>
    <cellStyle name="Note 5 6 4 4 2 2" xfId="22709"/>
    <cellStyle name="Note 5 6 4 4 2 3" xfId="37161"/>
    <cellStyle name="Note 5 6 4 4 3" xfId="7735"/>
    <cellStyle name="Note 5 6 4 4 3 2" xfId="25170"/>
    <cellStyle name="Note 5 6 4 4 3 3" xfId="39622"/>
    <cellStyle name="Note 5 6 4 4 4" xfId="10176"/>
    <cellStyle name="Note 5 6 4 4 4 2" xfId="27611"/>
    <cellStyle name="Note 5 6 4 4 4 3" xfId="42063"/>
    <cellStyle name="Note 5 6 4 4 5" xfId="12596"/>
    <cellStyle name="Note 5 6 4 4 5 2" xfId="30031"/>
    <cellStyle name="Note 5 6 4 4 5 3" xfId="44483"/>
    <cellStyle name="Note 5 6 4 4 6" xfId="15470"/>
    <cellStyle name="Note 5 6 4 4 6 2" xfId="32905"/>
    <cellStyle name="Note 5 6 4 4 6 3" xfId="47357"/>
    <cellStyle name="Note 5 6 4 4 7" xfId="19603"/>
    <cellStyle name="Note 5 6 4 4 8" xfId="20632"/>
    <cellStyle name="Note 5 6 4 5" xfId="5270"/>
    <cellStyle name="Note 5 6 4 5 2" xfId="14581"/>
    <cellStyle name="Note 5 6 4 5 2 2" xfId="32016"/>
    <cellStyle name="Note 5 6 4 5 2 3" xfId="46468"/>
    <cellStyle name="Note 5 6 4 5 3" xfId="17042"/>
    <cellStyle name="Note 5 6 4 5 3 2" xfId="34477"/>
    <cellStyle name="Note 5 6 4 5 3 3" xfId="48929"/>
    <cellStyle name="Note 5 6 4 5 4" xfId="22706"/>
    <cellStyle name="Note 5 6 4 5 5" xfId="37158"/>
    <cellStyle name="Note 5 6 4 6" xfId="7732"/>
    <cellStyle name="Note 5 6 4 6 2" xfId="25167"/>
    <cellStyle name="Note 5 6 4 6 3" xfId="39619"/>
    <cellStyle name="Note 5 6 4 7" xfId="10173"/>
    <cellStyle name="Note 5 6 4 7 2" xfId="27608"/>
    <cellStyle name="Note 5 6 4 7 3" xfId="42060"/>
    <cellStyle name="Note 5 6 4 8" xfId="12593"/>
    <cellStyle name="Note 5 6 4 8 2" xfId="30028"/>
    <cellStyle name="Note 5 6 4 8 3" xfId="44480"/>
    <cellStyle name="Note 5 6 4 9" xfId="19600"/>
    <cellStyle name="Note 5 6 5" xfId="2763"/>
    <cellStyle name="Note 5 6 5 2" xfId="2764"/>
    <cellStyle name="Note 5 6 5 2 2" xfId="5275"/>
    <cellStyle name="Note 5 6 5 2 2 2" xfId="14585"/>
    <cellStyle name="Note 5 6 5 2 2 2 2" xfId="32020"/>
    <cellStyle name="Note 5 6 5 2 2 2 3" xfId="46472"/>
    <cellStyle name="Note 5 6 5 2 2 3" xfId="17046"/>
    <cellStyle name="Note 5 6 5 2 2 3 2" xfId="34481"/>
    <cellStyle name="Note 5 6 5 2 2 3 3" xfId="48933"/>
    <cellStyle name="Note 5 6 5 2 2 4" xfId="22711"/>
    <cellStyle name="Note 5 6 5 2 2 5" xfId="37163"/>
    <cellStyle name="Note 5 6 5 2 3" xfId="7737"/>
    <cellStyle name="Note 5 6 5 2 3 2" xfId="25172"/>
    <cellStyle name="Note 5 6 5 2 3 3" xfId="39624"/>
    <cellStyle name="Note 5 6 5 2 4" xfId="10178"/>
    <cellStyle name="Note 5 6 5 2 4 2" xfId="27613"/>
    <cellStyle name="Note 5 6 5 2 4 3" xfId="42065"/>
    <cellStyle name="Note 5 6 5 2 5" xfId="12598"/>
    <cellStyle name="Note 5 6 5 2 5 2" xfId="30033"/>
    <cellStyle name="Note 5 6 5 2 5 3" xfId="44485"/>
    <cellStyle name="Note 5 6 5 2 6" xfId="19605"/>
    <cellStyle name="Note 5 6 5 3" xfId="2765"/>
    <cellStyle name="Note 5 6 5 3 2" xfId="5276"/>
    <cellStyle name="Note 5 6 5 3 2 2" xfId="14586"/>
    <cellStyle name="Note 5 6 5 3 2 2 2" xfId="32021"/>
    <cellStyle name="Note 5 6 5 3 2 2 3" xfId="46473"/>
    <cellStyle name="Note 5 6 5 3 2 3" xfId="17047"/>
    <cellStyle name="Note 5 6 5 3 2 3 2" xfId="34482"/>
    <cellStyle name="Note 5 6 5 3 2 3 3" xfId="48934"/>
    <cellStyle name="Note 5 6 5 3 2 4" xfId="22712"/>
    <cellStyle name="Note 5 6 5 3 2 5" xfId="37164"/>
    <cellStyle name="Note 5 6 5 3 3" xfId="7738"/>
    <cellStyle name="Note 5 6 5 3 3 2" xfId="25173"/>
    <cellStyle name="Note 5 6 5 3 3 3" xfId="39625"/>
    <cellStyle name="Note 5 6 5 3 4" xfId="10179"/>
    <cellStyle name="Note 5 6 5 3 4 2" xfId="27614"/>
    <cellStyle name="Note 5 6 5 3 4 3" xfId="42066"/>
    <cellStyle name="Note 5 6 5 3 5" xfId="12599"/>
    <cellStyle name="Note 5 6 5 3 5 2" xfId="30034"/>
    <cellStyle name="Note 5 6 5 3 5 3" xfId="44486"/>
    <cellStyle name="Note 5 6 5 3 6" xfId="19606"/>
    <cellStyle name="Note 5 6 5 4" xfId="2766"/>
    <cellStyle name="Note 5 6 5 4 2" xfId="5277"/>
    <cellStyle name="Note 5 6 5 4 2 2" xfId="22713"/>
    <cellStyle name="Note 5 6 5 4 2 3" xfId="37165"/>
    <cellStyle name="Note 5 6 5 4 3" xfId="7739"/>
    <cellStyle name="Note 5 6 5 4 3 2" xfId="25174"/>
    <cellStyle name="Note 5 6 5 4 3 3" xfId="39626"/>
    <cellStyle name="Note 5 6 5 4 4" xfId="10180"/>
    <cellStyle name="Note 5 6 5 4 4 2" xfId="27615"/>
    <cellStyle name="Note 5 6 5 4 4 3" xfId="42067"/>
    <cellStyle name="Note 5 6 5 4 5" xfId="12600"/>
    <cellStyle name="Note 5 6 5 4 5 2" xfId="30035"/>
    <cellStyle name="Note 5 6 5 4 5 3" xfId="44487"/>
    <cellStyle name="Note 5 6 5 4 6" xfId="15471"/>
    <cellStyle name="Note 5 6 5 4 6 2" xfId="32906"/>
    <cellStyle name="Note 5 6 5 4 6 3" xfId="47358"/>
    <cellStyle name="Note 5 6 5 4 7" xfId="19607"/>
    <cellStyle name="Note 5 6 5 4 8" xfId="20633"/>
    <cellStyle name="Note 5 6 5 5" xfId="5274"/>
    <cellStyle name="Note 5 6 5 5 2" xfId="14584"/>
    <cellStyle name="Note 5 6 5 5 2 2" xfId="32019"/>
    <cellStyle name="Note 5 6 5 5 2 3" xfId="46471"/>
    <cellStyle name="Note 5 6 5 5 3" xfId="17045"/>
    <cellStyle name="Note 5 6 5 5 3 2" xfId="34480"/>
    <cellStyle name="Note 5 6 5 5 3 3" xfId="48932"/>
    <cellStyle name="Note 5 6 5 5 4" xfId="22710"/>
    <cellStyle name="Note 5 6 5 5 5" xfId="37162"/>
    <cellStyle name="Note 5 6 5 6" xfId="7736"/>
    <cellStyle name="Note 5 6 5 6 2" xfId="25171"/>
    <cellStyle name="Note 5 6 5 6 3" xfId="39623"/>
    <cellStyle name="Note 5 6 5 7" xfId="10177"/>
    <cellStyle name="Note 5 6 5 7 2" xfId="27612"/>
    <cellStyle name="Note 5 6 5 7 3" xfId="42064"/>
    <cellStyle name="Note 5 6 5 8" xfId="12597"/>
    <cellStyle name="Note 5 6 5 8 2" xfId="30032"/>
    <cellStyle name="Note 5 6 5 8 3" xfId="44484"/>
    <cellStyle name="Note 5 6 5 9" xfId="19604"/>
    <cellStyle name="Note 5 6 6" xfId="2767"/>
    <cellStyle name="Note 5 6 6 2" xfId="5278"/>
    <cellStyle name="Note 5 6 6 2 2" xfId="14587"/>
    <cellStyle name="Note 5 6 6 2 2 2" xfId="32022"/>
    <cellStyle name="Note 5 6 6 2 2 3" xfId="46474"/>
    <cellStyle name="Note 5 6 6 2 3" xfId="17048"/>
    <cellStyle name="Note 5 6 6 2 3 2" xfId="34483"/>
    <cellStyle name="Note 5 6 6 2 3 3" xfId="48935"/>
    <cellStyle name="Note 5 6 6 2 4" xfId="22714"/>
    <cellStyle name="Note 5 6 6 2 5" xfId="37166"/>
    <cellStyle name="Note 5 6 6 3" xfId="7740"/>
    <cellStyle name="Note 5 6 6 3 2" xfId="25175"/>
    <cellStyle name="Note 5 6 6 3 3" xfId="39627"/>
    <cellStyle name="Note 5 6 6 4" xfId="10181"/>
    <cellStyle name="Note 5 6 6 4 2" xfId="27616"/>
    <cellStyle name="Note 5 6 6 4 3" xfId="42068"/>
    <cellStyle name="Note 5 6 6 5" xfId="12601"/>
    <cellStyle name="Note 5 6 6 5 2" xfId="30036"/>
    <cellStyle name="Note 5 6 6 5 3" xfId="44488"/>
    <cellStyle name="Note 5 6 6 6" xfId="19608"/>
    <cellStyle name="Note 5 6 7" xfId="2768"/>
    <cellStyle name="Note 5 6 7 2" xfId="5279"/>
    <cellStyle name="Note 5 6 7 2 2" xfId="14588"/>
    <cellStyle name="Note 5 6 7 2 2 2" xfId="32023"/>
    <cellStyle name="Note 5 6 7 2 2 3" xfId="46475"/>
    <cellStyle name="Note 5 6 7 2 3" xfId="17049"/>
    <cellStyle name="Note 5 6 7 2 3 2" xfId="34484"/>
    <cellStyle name="Note 5 6 7 2 3 3" xfId="48936"/>
    <cellStyle name="Note 5 6 7 2 4" xfId="22715"/>
    <cellStyle name="Note 5 6 7 2 5" xfId="37167"/>
    <cellStyle name="Note 5 6 7 3" xfId="7741"/>
    <cellStyle name="Note 5 6 7 3 2" xfId="25176"/>
    <cellStyle name="Note 5 6 7 3 3" xfId="39628"/>
    <cellStyle name="Note 5 6 7 4" xfId="10182"/>
    <cellStyle name="Note 5 6 7 4 2" xfId="27617"/>
    <cellStyle name="Note 5 6 7 4 3" xfId="42069"/>
    <cellStyle name="Note 5 6 7 5" xfId="12602"/>
    <cellStyle name="Note 5 6 7 5 2" xfId="30037"/>
    <cellStyle name="Note 5 6 7 5 3" xfId="44489"/>
    <cellStyle name="Note 5 6 7 6" xfId="19609"/>
    <cellStyle name="Note 5 6 8" xfId="2769"/>
    <cellStyle name="Note 5 6 8 2" xfId="5280"/>
    <cellStyle name="Note 5 6 8 2 2" xfId="22716"/>
    <cellStyle name="Note 5 6 8 2 3" xfId="37168"/>
    <cellStyle name="Note 5 6 8 3" xfId="7742"/>
    <cellStyle name="Note 5 6 8 3 2" xfId="25177"/>
    <cellStyle name="Note 5 6 8 3 3" xfId="39629"/>
    <cellStyle name="Note 5 6 8 4" xfId="10183"/>
    <cellStyle name="Note 5 6 8 4 2" xfId="27618"/>
    <cellStyle name="Note 5 6 8 4 3" xfId="42070"/>
    <cellStyle name="Note 5 6 8 5" xfId="12603"/>
    <cellStyle name="Note 5 6 8 5 2" xfId="30038"/>
    <cellStyle name="Note 5 6 8 5 3" xfId="44490"/>
    <cellStyle name="Note 5 6 8 6" xfId="15472"/>
    <cellStyle name="Note 5 6 8 6 2" xfId="32907"/>
    <cellStyle name="Note 5 6 8 6 3" xfId="47359"/>
    <cellStyle name="Note 5 6 8 7" xfId="19610"/>
    <cellStyle name="Note 5 6 8 8" xfId="20634"/>
    <cellStyle name="Note 5 6 9" xfId="5261"/>
    <cellStyle name="Note 5 6 9 2" xfId="14574"/>
    <cellStyle name="Note 5 6 9 2 2" xfId="32009"/>
    <cellStyle name="Note 5 6 9 2 3" xfId="46461"/>
    <cellStyle name="Note 5 6 9 3" xfId="17035"/>
    <cellStyle name="Note 5 6 9 3 2" xfId="34470"/>
    <cellStyle name="Note 5 6 9 3 3" xfId="48922"/>
    <cellStyle name="Note 5 6 9 4" xfId="22697"/>
    <cellStyle name="Note 5 6 9 5" xfId="37149"/>
    <cellStyle name="Note 5 7" xfId="2770"/>
    <cellStyle name="Note 5 7 10" xfId="7743"/>
    <cellStyle name="Note 5 7 10 2" xfId="25178"/>
    <cellStyle name="Note 5 7 10 3" xfId="39630"/>
    <cellStyle name="Note 5 7 11" xfId="10184"/>
    <cellStyle name="Note 5 7 11 2" xfId="27619"/>
    <cellStyle name="Note 5 7 11 3" xfId="42071"/>
    <cellStyle name="Note 5 7 12" xfId="12604"/>
    <cellStyle name="Note 5 7 12 2" xfId="30039"/>
    <cellStyle name="Note 5 7 12 3" xfId="44491"/>
    <cellStyle name="Note 5 7 13" xfId="19611"/>
    <cellStyle name="Note 5 7 2" xfId="2771"/>
    <cellStyle name="Note 5 7 2 2" xfId="2772"/>
    <cellStyle name="Note 5 7 2 2 2" xfId="5283"/>
    <cellStyle name="Note 5 7 2 2 2 2" xfId="14591"/>
    <cellStyle name="Note 5 7 2 2 2 2 2" xfId="32026"/>
    <cellStyle name="Note 5 7 2 2 2 2 3" xfId="46478"/>
    <cellStyle name="Note 5 7 2 2 2 3" xfId="17052"/>
    <cellStyle name="Note 5 7 2 2 2 3 2" xfId="34487"/>
    <cellStyle name="Note 5 7 2 2 2 3 3" xfId="48939"/>
    <cellStyle name="Note 5 7 2 2 2 4" xfId="22719"/>
    <cellStyle name="Note 5 7 2 2 2 5" xfId="37171"/>
    <cellStyle name="Note 5 7 2 2 3" xfId="7745"/>
    <cellStyle name="Note 5 7 2 2 3 2" xfId="25180"/>
    <cellStyle name="Note 5 7 2 2 3 3" xfId="39632"/>
    <cellStyle name="Note 5 7 2 2 4" xfId="10186"/>
    <cellStyle name="Note 5 7 2 2 4 2" xfId="27621"/>
    <cellStyle name="Note 5 7 2 2 4 3" xfId="42073"/>
    <cellStyle name="Note 5 7 2 2 5" xfId="12606"/>
    <cellStyle name="Note 5 7 2 2 5 2" xfId="30041"/>
    <cellStyle name="Note 5 7 2 2 5 3" xfId="44493"/>
    <cellStyle name="Note 5 7 2 2 6" xfId="19613"/>
    <cellStyle name="Note 5 7 2 3" xfId="2773"/>
    <cellStyle name="Note 5 7 2 3 2" xfId="5284"/>
    <cellStyle name="Note 5 7 2 3 2 2" xfId="14592"/>
    <cellStyle name="Note 5 7 2 3 2 2 2" xfId="32027"/>
    <cellStyle name="Note 5 7 2 3 2 2 3" xfId="46479"/>
    <cellStyle name="Note 5 7 2 3 2 3" xfId="17053"/>
    <cellStyle name="Note 5 7 2 3 2 3 2" xfId="34488"/>
    <cellStyle name="Note 5 7 2 3 2 3 3" xfId="48940"/>
    <cellStyle name="Note 5 7 2 3 2 4" xfId="22720"/>
    <cellStyle name="Note 5 7 2 3 2 5" xfId="37172"/>
    <cellStyle name="Note 5 7 2 3 3" xfId="7746"/>
    <cellStyle name="Note 5 7 2 3 3 2" xfId="25181"/>
    <cellStyle name="Note 5 7 2 3 3 3" xfId="39633"/>
    <cellStyle name="Note 5 7 2 3 4" xfId="10187"/>
    <cellStyle name="Note 5 7 2 3 4 2" xfId="27622"/>
    <cellStyle name="Note 5 7 2 3 4 3" xfId="42074"/>
    <cellStyle name="Note 5 7 2 3 5" xfId="12607"/>
    <cellStyle name="Note 5 7 2 3 5 2" xfId="30042"/>
    <cellStyle name="Note 5 7 2 3 5 3" xfId="44494"/>
    <cellStyle name="Note 5 7 2 3 6" xfId="19614"/>
    <cellStyle name="Note 5 7 2 4" xfId="2774"/>
    <cellStyle name="Note 5 7 2 4 2" xfId="5285"/>
    <cellStyle name="Note 5 7 2 4 2 2" xfId="22721"/>
    <cellStyle name="Note 5 7 2 4 2 3" xfId="37173"/>
    <cellStyle name="Note 5 7 2 4 3" xfId="7747"/>
    <cellStyle name="Note 5 7 2 4 3 2" xfId="25182"/>
    <cellStyle name="Note 5 7 2 4 3 3" xfId="39634"/>
    <cellStyle name="Note 5 7 2 4 4" xfId="10188"/>
    <cellStyle name="Note 5 7 2 4 4 2" xfId="27623"/>
    <cellStyle name="Note 5 7 2 4 4 3" xfId="42075"/>
    <cellStyle name="Note 5 7 2 4 5" xfId="12608"/>
    <cellStyle name="Note 5 7 2 4 5 2" xfId="30043"/>
    <cellStyle name="Note 5 7 2 4 5 3" xfId="44495"/>
    <cellStyle name="Note 5 7 2 4 6" xfId="15473"/>
    <cellStyle name="Note 5 7 2 4 6 2" xfId="32908"/>
    <cellStyle name="Note 5 7 2 4 6 3" xfId="47360"/>
    <cellStyle name="Note 5 7 2 4 7" xfId="19615"/>
    <cellStyle name="Note 5 7 2 4 8" xfId="20635"/>
    <cellStyle name="Note 5 7 2 5" xfId="5282"/>
    <cellStyle name="Note 5 7 2 5 2" xfId="14590"/>
    <cellStyle name="Note 5 7 2 5 2 2" xfId="32025"/>
    <cellStyle name="Note 5 7 2 5 2 3" xfId="46477"/>
    <cellStyle name="Note 5 7 2 5 3" xfId="17051"/>
    <cellStyle name="Note 5 7 2 5 3 2" xfId="34486"/>
    <cellStyle name="Note 5 7 2 5 3 3" xfId="48938"/>
    <cellStyle name="Note 5 7 2 5 4" xfId="22718"/>
    <cellStyle name="Note 5 7 2 5 5" xfId="37170"/>
    <cellStyle name="Note 5 7 2 6" xfId="7744"/>
    <cellStyle name="Note 5 7 2 6 2" xfId="25179"/>
    <cellStyle name="Note 5 7 2 6 3" xfId="39631"/>
    <cellStyle name="Note 5 7 2 7" xfId="10185"/>
    <cellStyle name="Note 5 7 2 7 2" xfId="27620"/>
    <cellStyle name="Note 5 7 2 7 3" xfId="42072"/>
    <cellStyle name="Note 5 7 2 8" xfId="12605"/>
    <cellStyle name="Note 5 7 2 8 2" xfId="30040"/>
    <cellStyle name="Note 5 7 2 8 3" xfId="44492"/>
    <cellStyle name="Note 5 7 2 9" xfId="19612"/>
    <cellStyle name="Note 5 7 3" xfId="2775"/>
    <cellStyle name="Note 5 7 3 2" xfId="2776"/>
    <cellStyle name="Note 5 7 3 2 2" xfId="5287"/>
    <cellStyle name="Note 5 7 3 2 2 2" xfId="14594"/>
    <cellStyle name="Note 5 7 3 2 2 2 2" xfId="32029"/>
    <cellStyle name="Note 5 7 3 2 2 2 3" xfId="46481"/>
    <cellStyle name="Note 5 7 3 2 2 3" xfId="17055"/>
    <cellStyle name="Note 5 7 3 2 2 3 2" xfId="34490"/>
    <cellStyle name="Note 5 7 3 2 2 3 3" xfId="48942"/>
    <cellStyle name="Note 5 7 3 2 2 4" xfId="22723"/>
    <cellStyle name="Note 5 7 3 2 2 5" xfId="37175"/>
    <cellStyle name="Note 5 7 3 2 3" xfId="7749"/>
    <cellStyle name="Note 5 7 3 2 3 2" xfId="25184"/>
    <cellStyle name="Note 5 7 3 2 3 3" xfId="39636"/>
    <cellStyle name="Note 5 7 3 2 4" xfId="10190"/>
    <cellStyle name="Note 5 7 3 2 4 2" xfId="27625"/>
    <cellStyle name="Note 5 7 3 2 4 3" xfId="42077"/>
    <cellStyle name="Note 5 7 3 2 5" xfId="12610"/>
    <cellStyle name="Note 5 7 3 2 5 2" xfId="30045"/>
    <cellStyle name="Note 5 7 3 2 5 3" xfId="44497"/>
    <cellStyle name="Note 5 7 3 2 6" xfId="19617"/>
    <cellStyle name="Note 5 7 3 3" xfId="2777"/>
    <cellStyle name="Note 5 7 3 3 2" xfId="5288"/>
    <cellStyle name="Note 5 7 3 3 2 2" xfId="14595"/>
    <cellStyle name="Note 5 7 3 3 2 2 2" xfId="32030"/>
    <cellStyle name="Note 5 7 3 3 2 2 3" xfId="46482"/>
    <cellStyle name="Note 5 7 3 3 2 3" xfId="17056"/>
    <cellStyle name="Note 5 7 3 3 2 3 2" xfId="34491"/>
    <cellStyle name="Note 5 7 3 3 2 3 3" xfId="48943"/>
    <cellStyle name="Note 5 7 3 3 2 4" xfId="22724"/>
    <cellStyle name="Note 5 7 3 3 2 5" xfId="37176"/>
    <cellStyle name="Note 5 7 3 3 3" xfId="7750"/>
    <cellStyle name="Note 5 7 3 3 3 2" xfId="25185"/>
    <cellStyle name="Note 5 7 3 3 3 3" xfId="39637"/>
    <cellStyle name="Note 5 7 3 3 4" xfId="10191"/>
    <cellStyle name="Note 5 7 3 3 4 2" xfId="27626"/>
    <cellStyle name="Note 5 7 3 3 4 3" xfId="42078"/>
    <cellStyle name="Note 5 7 3 3 5" xfId="12611"/>
    <cellStyle name="Note 5 7 3 3 5 2" xfId="30046"/>
    <cellStyle name="Note 5 7 3 3 5 3" xfId="44498"/>
    <cellStyle name="Note 5 7 3 3 6" xfId="19618"/>
    <cellStyle name="Note 5 7 3 4" xfId="2778"/>
    <cellStyle name="Note 5 7 3 4 2" xfId="5289"/>
    <cellStyle name="Note 5 7 3 4 2 2" xfId="22725"/>
    <cellStyle name="Note 5 7 3 4 2 3" xfId="37177"/>
    <cellStyle name="Note 5 7 3 4 3" xfId="7751"/>
    <cellStyle name="Note 5 7 3 4 3 2" xfId="25186"/>
    <cellStyle name="Note 5 7 3 4 3 3" xfId="39638"/>
    <cellStyle name="Note 5 7 3 4 4" xfId="10192"/>
    <cellStyle name="Note 5 7 3 4 4 2" xfId="27627"/>
    <cellStyle name="Note 5 7 3 4 4 3" xfId="42079"/>
    <cellStyle name="Note 5 7 3 4 5" xfId="12612"/>
    <cellStyle name="Note 5 7 3 4 5 2" xfId="30047"/>
    <cellStyle name="Note 5 7 3 4 5 3" xfId="44499"/>
    <cellStyle name="Note 5 7 3 4 6" xfId="15474"/>
    <cellStyle name="Note 5 7 3 4 6 2" xfId="32909"/>
    <cellStyle name="Note 5 7 3 4 6 3" xfId="47361"/>
    <cellStyle name="Note 5 7 3 4 7" xfId="19619"/>
    <cellStyle name="Note 5 7 3 4 8" xfId="20636"/>
    <cellStyle name="Note 5 7 3 5" xfId="5286"/>
    <cellStyle name="Note 5 7 3 5 2" xfId="14593"/>
    <cellStyle name="Note 5 7 3 5 2 2" xfId="32028"/>
    <cellStyle name="Note 5 7 3 5 2 3" xfId="46480"/>
    <cellStyle name="Note 5 7 3 5 3" xfId="17054"/>
    <cellStyle name="Note 5 7 3 5 3 2" xfId="34489"/>
    <cellStyle name="Note 5 7 3 5 3 3" xfId="48941"/>
    <cellStyle name="Note 5 7 3 5 4" xfId="22722"/>
    <cellStyle name="Note 5 7 3 5 5" xfId="37174"/>
    <cellStyle name="Note 5 7 3 6" xfId="7748"/>
    <cellStyle name="Note 5 7 3 6 2" xfId="25183"/>
    <cellStyle name="Note 5 7 3 6 3" xfId="39635"/>
    <cellStyle name="Note 5 7 3 7" xfId="10189"/>
    <cellStyle name="Note 5 7 3 7 2" xfId="27624"/>
    <cellStyle name="Note 5 7 3 7 3" xfId="42076"/>
    <cellStyle name="Note 5 7 3 8" xfId="12609"/>
    <cellStyle name="Note 5 7 3 8 2" xfId="30044"/>
    <cellStyle name="Note 5 7 3 8 3" xfId="44496"/>
    <cellStyle name="Note 5 7 3 9" xfId="19616"/>
    <cellStyle name="Note 5 7 4" xfId="2779"/>
    <cellStyle name="Note 5 7 4 2" xfId="2780"/>
    <cellStyle name="Note 5 7 4 2 2" xfId="5291"/>
    <cellStyle name="Note 5 7 4 2 2 2" xfId="14597"/>
    <cellStyle name="Note 5 7 4 2 2 2 2" xfId="32032"/>
    <cellStyle name="Note 5 7 4 2 2 2 3" xfId="46484"/>
    <cellStyle name="Note 5 7 4 2 2 3" xfId="17058"/>
    <cellStyle name="Note 5 7 4 2 2 3 2" xfId="34493"/>
    <cellStyle name="Note 5 7 4 2 2 3 3" xfId="48945"/>
    <cellStyle name="Note 5 7 4 2 2 4" xfId="22727"/>
    <cellStyle name="Note 5 7 4 2 2 5" xfId="37179"/>
    <cellStyle name="Note 5 7 4 2 3" xfId="7753"/>
    <cellStyle name="Note 5 7 4 2 3 2" xfId="25188"/>
    <cellStyle name="Note 5 7 4 2 3 3" xfId="39640"/>
    <cellStyle name="Note 5 7 4 2 4" xfId="10194"/>
    <cellStyle name="Note 5 7 4 2 4 2" xfId="27629"/>
    <cellStyle name="Note 5 7 4 2 4 3" xfId="42081"/>
    <cellStyle name="Note 5 7 4 2 5" xfId="12614"/>
    <cellStyle name="Note 5 7 4 2 5 2" xfId="30049"/>
    <cellStyle name="Note 5 7 4 2 5 3" xfId="44501"/>
    <cellStyle name="Note 5 7 4 2 6" xfId="19621"/>
    <cellStyle name="Note 5 7 4 3" xfId="2781"/>
    <cellStyle name="Note 5 7 4 3 2" xfId="5292"/>
    <cellStyle name="Note 5 7 4 3 2 2" xfId="14598"/>
    <cellStyle name="Note 5 7 4 3 2 2 2" xfId="32033"/>
    <cellStyle name="Note 5 7 4 3 2 2 3" xfId="46485"/>
    <cellStyle name="Note 5 7 4 3 2 3" xfId="17059"/>
    <cellStyle name="Note 5 7 4 3 2 3 2" xfId="34494"/>
    <cellStyle name="Note 5 7 4 3 2 3 3" xfId="48946"/>
    <cellStyle name="Note 5 7 4 3 2 4" xfId="22728"/>
    <cellStyle name="Note 5 7 4 3 2 5" xfId="37180"/>
    <cellStyle name="Note 5 7 4 3 3" xfId="7754"/>
    <cellStyle name="Note 5 7 4 3 3 2" xfId="25189"/>
    <cellStyle name="Note 5 7 4 3 3 3" xfId="39641"/>
    <cellStyle name="Note 5 7 4 3 4" xfId="10195"/>
    <cellStyle name="Note 5 7 4 3 4 2" xfId="27630"/>
    <cellStyle name="Note 5 7 4 3 4 3" xfId="42082"/>
    <cellStyle name="Note 5 7 4 3 5" xfId="12615"/>
    <cellStyle name="Note 5 7 4 3 5 2" xfId="30050"/>
    <cellStyle name="Note 5 7 4 3 5 3" xfId="44502"/>
    <cellStyle name="Note 5 7 4 3 6" xfId="19622"/>
    <cellStyle name="Note 5 7 4 4" xfId="2782"/>
    <cellStyle name="Note 5 7 4 4 2" xfId="5293"/>
    <cellStyle name="Note 5 7 4 4 2 2" xfId="22729"/>
    <cellStyle name="Note 5 7 4 4 2 3" xfId="37181"/>
    <cellStyle name="Note 5 7 4 4 3" xfId="7755"/>
    <cellStyle name="Note 5 7 4 4 3 2" xfId="25190"/>
    <cellStyle name="Note 5 7 4 4 3 3" xfId="39642"/>
    <cellStyle name="Note 5 7 4 4 4" xfId="10196"/>
    <cellStyle name="Note 5 7 4 4 4 2" xfId="27631"/>
    <cellStyle name="Note 5 7 4 4 4 3" xfId="42083"/>
    <cellStyle name="Note 5 7 4 4 5" xfId="12616"/>
    <cellStyle name="Note 5 7 4 4 5 2" xfId="30051"/>
    <cellStyle name="Note 5 7 4 4 5 3" xfId="44503"/>
    <cellStyle name="Note 5 7 4 4 6" xfId="15475"/>
    <cellStyle name="Note 5 7 4 4 6 2" xfId="32910"/>
    <cellStyle name="Note 5 7 4 4 6 3" xfId="47362"/>
    <cellStyle name="Note 5 7 4 4 7" xfId="19623"/>
    <cellStyle name="Note 5 7 4 4 8" xfId="20637"/>
    <cellStyle name="Note 5 7 4 5" xfId="5290"/>
    <cellStyle name="Note 5 7 4 5 2" xfId="14596"/>
    <cellStyle name="Note 5 7 4 5 2 2" xfId="32031"/>
    <cellStyle name="Note 5 7 4 5 2 3" xfId="46483"/>
    <cellStyle name="Note 5 7 4 5 3" xfId="17057"/>
    <cellStyle name="Note 5 7 4 5 3 2" xfId="34492"/>
    <cellStyle name="Note 5 7 4 5 3 3" xfId="48944"/>
    <cellStyle name="Note 5 7 4 5 4" xfId="22726"/>
    <cellStyle name="Note 5 7 4 5 5" xfId="37178"/>
    <cellStyle name="Note 5 7 4 6" xfId="7752"/>
    <cellStyle name="Note 5 7 4 6 2" xfId="25187"/>
    <cellStyle name="Note 5 7 4 6 3" xfId="39639"/>
    <cellStyle name="Note 5 7 4 7" xfId="10193"/>
    <cellStyle name="Note 5 7 4 7 2" xfId="27628"/>
    <cellStyle name="Note 5 7 4 7 3" xfId="42080"/>
    <cellStyle name="Note 5 7 4 8" xfId="12613"/>
    <cellStyle name="Note 5 7 4 8 2" xfId="30048"/>
    <cellStyle name="Note 5 7 4 8 3" xfId="44500"/>
    <cellStyle name="Note 5 7 4 9" xfId="19620"/>
    <cellStyle name="Note 5 7 5" xfId="2783"/>
    <cellStyle name="Note 5 7 5 2" xfId="2784"/>
    <cellStyle name="Note 5 7 5 2 2" xfId="5295"/>
    <cellStyle name="Note 5 7 5 2 2 2" xfId="14600"/>
    <cellStyle name="Note 5 7 5 2 2 2 2" xfId="32035"/>
    <cellStyle name="Note 5 7 5 2 2 2 3" xfId="46487"/>
    <cellStyle name="Note 5 7 5 2 2 3" xfId="17061"/>
    <cellStyle name="Note 5 7 5 2 2 3 2" xfId="34496"/>
    <cellStyle name="Note 5 7 5 2 2 3 3" xfId="48948"/>
    <cellStyle name="Note 5 7 5 2 2 4" xfId="22731"/>
    <cellStyle name="Note 5 7 5 2 2 5" xfId="37183"/>
    <cellStyle name="Note 5 7 5 2 3" xfId="7757"/>
    <cellStyle name="Note 5 7 5 2 3 2" xfId="25192"/>
    <cellStyle name="Note 5 7 5 2 3 3" xfId="39644"/>
    <cellStyle name="Note 5 7 5 2 4" xfId="10198"/>
    <cellStyle name="Note 5 7 5 2 4 2" xfId="27633"/>
    <cellStyle name="Note 5 7 5 2 4 3" xfId="42085"/>
    <cellStyle name="Note 5 7 5 2 5" xfId="12618"/>
    <cellStyle name="Note 5 7 5 2 5 2" xfId="30053"/>
    <cellStyle name="Note 5 7 5 2 5 3" xfId="44505"/>
    <cellStyle name="Note 5 7 5 2 6" xfId="19625"/>
    <cellStyle name="Note 5 7 5 3" xfId="2785"/>
    <cellStyle name="Note 5 7 5 3 2" xfId="5296"/>
    <cellStyle name="Note 5 7 5 3 2 2" xfId="14601"/>
    <cellStyle name="Note 5 7 5 3 2 2 2" xfId="32036"/>
    <cellStyle name="Note 5 7 5 3 2 2 3" xfId="46488"/>
    <cellStyle name="Note 5 7 5 3 2 3" xfId="17062"/>
    <cellStyle name="Note 5 7 5 3 2 3 2" xfId="34497"/>
    <cellStyle name="Note 5 7 5 3 2 3 3" xfId="48949"/>
    <cellStyle name="Note 5 7 5 3 2 4" xfId="22732"/>
    <cellStyle name="Note 5 7 5 3 2 5" xfId="37184"/>
    <cellStyle name="Note 5 7 5 3 3" xfId="7758"/>
    <cellStyle name="Note 5 7 5 3 3 2" xfId="25193"/>
    <cellStyle name="Note 5 7 5 3 3 3" xfId="39645"/>
    <cellStyle name="Note 5 7 5 3 4" xfId="10199"/>
    <cellStyle name="Note 5 7 5 3 4 2" xfId="27634"/>
    <cellStyle name="Note 5 7 5 3 4 3" xfId="42086"/>
    <cellStyle name="Note 5 7 5 3 5" xfId="12619"/>
    <cellStyle name="Note 5 7 5 3 5 2" xfId="30054"/>
    <cellStyle name="Note 5 7 5 3 5 3" xfId="44506"/>
    <cellStyle name="Note 5 7 5 3 6" xfId="19626"/>
    <cellStyle name="Note 5 7 5 4" xfId="2786"/>
    <cellStyle name="Note 5 7 5 4 2" xfId="5297"/>
    <cellStyle name="Note 5 7 5 4 2 2" xfId="22733"/>
    <cellStyle name="Note 5 7 5 4 2 3" xfId="37185"/>
    <cellStyle name="Note 5 7 5 4 3" xfId="7759"/>
    <cellStyle name="Note 5 7 5 4 3 2" xfId="25194"/>
    <cellStyle name="Note 5 7 5 4 3 3" xfId="39646"/>
    <cellStyle name="Note 5 7 5 4 4" xfId="10200"/>
    <cellStyle name="Note 5 7 5 4 4 2" xfId="27635"/>
    <cellStyle name="Note 5 7 5 4 4 3" xfId="42087"/>
    <cellStyle name="Note 5 7 5 4 5" xfId="12620"/>
    <cellStyle name="Note 5 7 5 4 5 2" xfId="30055"/>
    <cellStyle name="Note 5 7 5 4 5 3" xfId="44507"/>
    <cellStyle name="Note 5 7 5 4 6" xfId="15476"/>
    <cellStyle name="Note 5 7 5 4 6 2" xfId="32911"/>
    <cellStyle name="Note 5 7 5 4 6 3" xfId="47363"/>
    <cellStyle name="Note 5 7 5 4 7" xfId="19627"/>
    <cellStyle name="Note 5 7 5 4 8" xfId="20638"/>
    <cellStyle name="Note 5 7 5 5" xfId="5294"/>
    <cellStyle name="Note 5 7 5 5 2" xfId="14599"/>
    <cellStyle name="Note 5 7 5 5 2 2" xfId="32034"/>
    <cellStyle name="Note 5 7 5 5 2 3" xfId="46486"/>
    <cellStyle name="Note 5 7 5 5 3" xfId="17060"/>
    <cellStyle name="Note 5 7 5 5 3 2" xfId="34495"/>
    <cellStyle name="Note 5 7 5 5 3 3" xfId="48947"/>
    <cellStyle name="Note 5 7 5 5 4" xfId="22730"/>
    <cellStyle name="Note 5 7 5 5 5" xfId="37182"/>
    <cellStyle name="Note 5 7 5 6" xfId="7756"/>
    <cellStyle name="Note 5 7 5 6 2" xfId="25191"/>
    <cellStyle name="Note 5 7 5 6 3" xfId="39643"/>
    <cellStyle name="Note 5 7 5 7" xfId="10197"/>
    <cellStyle name="Note 5 7 5 7 2" xfId="27632"/>
    <cellStyle name="Note 5 7 5 7 3" xfId="42084"/>
    <cellStyle name="Note 5 7 5 8" xfId="12617"/>
    <cellStyle name="Note 5 7 5 8 2" xfId="30052"/>
    <cellStyle name="Note 5 7 5 8 3" xfId="44504"/>
    <cellStyle name="Note 5 7 5 9" xfId="19624"/>
    <cellStyle name="Note 5 7 6" xfId="2787"/>
    <cellStyle name="Note 5 7 6 2" xfId="5298"/>
    <cellStyle name="Note 5 7 6 2 2" xfId="14602"/>
    <cellStyle name="Note 5 7 6 2 2 2" xfId="32037"/>
    <cellStyle name="Note 5 7 6 2 2 3" xfId="46489"/>
    <cellStyle name="Note 5 7 6 2 3" xfId="17063"/>
    <cellStyle name="Note 5 7 6 2 3 2" xfId="34498"/>
    <cellStyle name="Note 5 7 6 2 3 3" xfId="48950"/>
    <cellStyle name="Note 5 7 6 2 4" xfId="22734"/>
    <cellStyle name="Note 5 7 6 2 5" xfId="37186"/>
    <cellStyle name="Note 5 7 6 3" xfId="7760"/>
    <cellStyle name="Note 5 7 6 3 2" xfId="25195"/>
    <cellStyle name="Note 5 7 6 3 3" xfId="39647"/>
    <cellStyle name="Note 5 7 6 4" xfId="10201"/>
    <cellStyle name="Note 5 7 6 4 2" xfId="27636"/>
    <cellStyle name="Note 5 7 6 4 3" xfId="42088"/>
    <cellStyle name="Note 5 7 6 5" xfId="12621"/>
    <cellStyle name="Note 5 7 6 5 2" xfId="30056"/>
    <cellStyle name="Note 5 7 6 5 3" xfId="44508"/>
    <cellStyle name="Note 5 7 6 6" xfId="19628"/>
    <cellStyle name="Note 5 7 7" xfId="2788"/>
    <cellStyle name="Note 5 7 7 2" xfId="5299"/>
    <cellStyle name="Note 5 7 7 2 2" xfId="14603"/>
    <cellStyle name="Note 5 7 7 2 2 2" xfId="32038"/>
    <cellStyle name="Note 5 7 7 2 2 3" xfId="46490"/>
    <cellStyle name="Note 5 7 7 2 3" xfId="17064"/>
    <cellStyle name="Note 5 7 7 2 3 2" xfId="34499"/>
    <cellStyle name="Note 5 7 7 2 3 3" xfId="48951"/>
    <cellStyle name="Note 5 7 7 2 4" xfId="22735"/>
    <cellStyle name="Note 5 7 7 2 5" xfId="37187"/>
    <cellStyle name="Note 5 7 7 3" xfId="7761"/>
    <cellStyle name="Note 5 7 7 3 2" xfId="25196"/>
    <cellStyle name="Note 5 7 7 3 3" xfId="39648"/>
    <cellStyle name="Note 5 7 7 4" xfId="10202"/>
    <cellStyle name="Note 5 7 7 4 2" xfId="27637"/>
    <cellStyle name="Note 5 7 7 4 3" xfId="42089"/>
    <cellStyle name="Note 5 7 7 5" xfId="12622"/>
    <cellStyle name="Note 5 7 7 5 2" xfId="30057"/>
    <cellStyle name="Note 5 7 7 5 3" xfId="44509"/>
    <cellStyle name="Note 5 7 7 6" xfId="19629"/>
    <cellStyle name="Note 5 7 8" xfId="2789"/>
    <cellStyle name="Note 5 7 8 2" xfId="5300"/>
    <cellStyle name="Note 5 7 8 2 2" xfId="22736"/>
    <cellStyle name="Note 5 7 8 2 3" xfId="37188"/>
    <cellStyle name="Note 5 7 8 3" xfId="7762"/>
    <cellStyle name="Note 5 7 8 3 2" xfId="25197"/>
    <cellStyle name="Note 5 7 8 3 3" xfId="39649"/>
    <cellStyle name="Note 5 7 8 4" xfId="10203"/>
    <cellStyle name="Note 5 7 8 4 2" xfId="27638"/>
    <cellStyle name="Note 5 7 8 4 3" xfId="42090"/>
    <cellStyle name="Note 5 7 8 5" xfId="12623"/>
    <cellStyle name="Note 5 7 8 5 2" xfId="30058"/>
    <cellStyle name="Note 5 7 8 5 3" xfId="44510"/>
    <cellStyle name="Note 5 7 8 6" xfId="15477"/>
    <cellStyle name="Note 5 7 8 6 2" xfId="32912"/>
    <cellStyle name="Note 5 7 8 6 3" xfId="47364"/>
    <cellStyle name="Note 5 7 8 7" xfId="19630"/>
    <cellStyle name="Note 5 7 8 8" xfId="20639"/>
    <cellStyle name="Note 5 7 9" xfId="5281"/>
    <cellStyle name="Note 5 7 9 2" xfId="14589"/>
    <cellStyle name="Note 5 7 9 2 2" xfId="32024"/>
    <cellStyle name="Note 5 7 9 2 3" xfId="46476"/>
    <cellStyle name="Note 5 7 9 3" xfId="17050"/>
    <cellStyle name="Note 5 7 9 3 2" xfId="34485"/>
    <cellStyle name="Note 5 7 9 3 3" xfId="48937"/>
    <cellStyle name="Note 5 7 9 4" xfId="22717"/>
    <cellStyle name="Note 5 7 9 5" xfId="37169"/>
    <cellStyle name="Note 5 8" xfId="2790"/>
    <cellStyle name="Note 5 8 10" xfId="7763"/>
    <cellStyle name="Note 5 8 10 2" xfId="25198"/>
    <cellStyle name="Note 5 8 10 3" xfId="39650"/>
    <cellStyle name="Note 5 8 11" xfId="10204"/>
    <cellStyle name="Note 5 8 11 2" xfId="27639"/>
    <cellStyle name="Note 5 8 11 3" xfId="42091"/>
    <cellStyle name="Note 5 8 12" xfId="12624"/>
    <cellStyle name="Note 5 8 12 2" xfId="30059"/>
    <cellStyle name="Note 5 8 12 3" xfId="44511"/>
    <cellStyle name="Note 5 8 13" xfId="19631"/>
    <cellStyle name="Note 5 8 2" xfId="2791"/>
    <cellStyle name="Note 5 8 2 2" xfId="2792"/>
    <cellStyle name="Note 5 8 2 2 2" xfId="5303"/>
    <cellStyle name="Note 5 8 2 2 2 2" xfId="14606"/>
    <cellStyle name="Note 5 8 2 2 2 2 2" xfId="32041"/>
    <cellStyle name="Note 5 8 2 2 2 2 3" xfId="46493"/>
    <cellStyle name="Note 5 8 2 2 2 3" xfId="17067"/>
    <cellStyle name="Note 5 8 2 2 2 3 2" xfId="34502"/>
    <cellStyle name="Note 5 8 2 2 2 3 3" xfId="48954"/>
    <cellStyle name="Note 5 8 2 2 2 4" xfId="22739"/>
    <cellStyle name="Note 5 8 2 2 2 5" xfId="37191"/>
    <cellStyle name="Note 5 8 2 2 3" xfId="7765"/>
    <cellStyle name="Note 5 8 2 2 3 2" xfId="25200"/>
    <cellStyle name="Note 5 8 2 2 3 3" xfId="39652"/>
    <cellStyle name="Note 5 8 2 2 4" xfId="10206"/>
    <cellStyle name="Note 5 8 2 2 4 2" xfId="27641"/>
    <cellStyle name="Note 5 8 2 2 4 3" xfId="42093"/>
    <cellStyle name="Note 5 8 2 2 5" xfId="12626"/>
    <cellStyle name="Note 5 8 2 2 5 2" xfId="30061"/>
    <cellStyle name="Note 5 8 2 2 5 3" xfId="44513"/>
    <cellStyle name="Note 5 8 2 2 6" xfId="19633"/>
    <cellStyle name="Note 5 8 2 3" xfId="2793"/>
    <cellStyle name="Note 5 8 2 3 2" xfId="5304"/>
    <cellStyle name="Note 5 8 2 3 2 2" xfId="14607"/>
    <cellStyle name="Note 5 8 2 3 2 2 2" xfId="32042"/>
    <cellStyle name="Note 5 8 2 3 2 2 3" xfId="46494"/>
    <cellStyle name="Note 5 8 2 3 2 3" xfId="17068"/>
    <cellStyle name="Note 5 8 2 3 2 3 2" xfId="34503"/>
    <cellStyle name="Note 5 8 2 3 2 3 3" xfId="48955"/>
    <cellStyle name="Note 5 8 2 3 2 4" xfId="22740"/>
    <cellStyle name="Note 5 8 2 3 2 5" xfId="37192"/>
    <cellStyle name="Note 5 8 2 3 3" xfId="7766"/>
    <cellStyle name="Note 5 8 2 3 3 2" xfId="25201"/>
    <cellStyle name="Note 5 8 2 3 3 3" xfId="39653"/>
    <cellStyle name="Note 5 8 2 3 4" xfId="10207"/>
    <cellStyle name="Note 5 8 2 3 4 2" xfId="27642"/>
    <cellStyle name="Note 5 8 2 3 4 3" xfId="42094"/>
    <cellStyle name="Note 5 8 2 3 5" xfId="12627"/>
    <cellStyle name="Note 5 8 2 3 5 2" xfId="30062"/>
    <cellStyle name="Note 5 8 2 3 5 3" xfId="44514"/>
    <cellStyle name="Note 5 8 2 3 6" xfId="19634"/>
    <cellStyle name="Note 5 8 2 4" xfId="2794"/>
    <cellStyle name="Note 5 8 2 4 2" xfId="5305"/>
    <cellStyle name="Note 5 8 2 4 2 2" xfId="22741"/>
    <cellStyle name="Note 5 8 2 4 2 3" xfId="37193"/>
    <cellStyle name="Note 5 8 2 4 3" xfId="7767"/>
    <cellStyle name="Note 5 8 2 4 3 2" xfId="25202"/>
    <cellStyle name="Note 5 8 2 4 3 3" xfId="39654"/>
    <cellStyle name="Note 5 8 2 4 4" xfId="10208"/>
    <cellStyle name="Note 5 8 2 4 4 2" xfId="27643"/>
    <cellStyle name="Note 5 8 2 4 4 3" xfId="42095"/>
    <cellStyle name="Note 5 8 2 4 5" xfId="12628"/>
    <cellStyle name="Note 5 8 2 4 5 2" xfId="30063"/>
    <cellStyle name="Note 5 8 2 4 5 3" xfId="44515"/>
    <cellStyle name="Note 5 8 2 4 6" xfId="15478"/>
    <cellStyle name="Note 5 8 2 4 6 2" xfId="32913"/>
    <cellStyle name="Note 5 8 2 4 6 3" xfId="47365"/>
    <cellStyle name="Note 5 8 2 4 7" xfId="19635"/>
    <cellStyle name="Note 5 8 2 4 8" xfId="20640"/>
    <cellStyle name="Note 5 8 2 5" xfId="5302"/>
    <cellStyle name="Note 5 8 2 5 2" xfId="14605"/>
    <cellStyle name="Note 5 8 2 5 2 2" xfId="32040"/>
    <cellStyle name="Note 5 8 2 5 2 3" xfId="46492"/>
    <cellStyle name="Note 5 8 2 5 3" xfId="17066"/>
    <cellStyle name="Note 5 8 2 5 3 2" xfId="34501"/>
    <cellStyle name="Note 5 8 2 5 3 3" xfId="48953"/>
    <cellStyle name="Note 5 8 2 5 4" xfId="22738"/>
    <cellStyle name="Note 5 8 2 5 5" xfId="37190"/>
    <cellStyle name="Note 5 8 2 6" xfId="7764"/>
    <cellStyle name="Note 5 8 2 6 2" xfId="25199"/>
    <cellStyle name="Note 5 8 2 6 3" xfId="39651"/>
    <cellStyle name="Note 5 8 2 7" xfId="10205"/>
    <cellStyle name="Note 5 8 2 7 2" xfId="27640"/>
    <cellStyle name="Note 5 8 2 7 3" xfId="42092"/>
    <cellStyle name="Note 5 8 2 8" xfId="12625"/>
    <cellStyle name="Note 5 8 2 8 2" xfId="30060"/>
    <cellStyle name="Note 5 8 2 8 3" xfId="44512"/>
    <cellStyle name="Note 5 8 2 9" xfId="19632"/>
    <cellStyle name="Note 5 8 3" xfId="2795"/>
    <cellStyle name="Note 5 8 3 2" xfId="2796"/>
    <cellStyle name="Note 5 8 3 2 2" xfId="5307"/>
    <cellStyle name="Note 5 8 3 2 2 2" xfId="14609"/>
    <cellStyle name="Note 5 8 3 2 2 2 2" xfId="32044"/>
    <cellStyle name="Note 5 8 3 2 2 2 3" xfId="46496"/>
    <cellStyle name="Note 5 8 3 2 2 3" xfId="17070"/>
    <cellStyle name="Note 5 8 3 2 2 3 2" xfId="34505"/>
    <cellStyle name="Note 5 8 3 2 2 3 3" xfId="48957"/>
    <cellStyle name="Note 5 8 3 2 2 4" xfId="22743"/>
    <cellStyle name="Note 5 8 3 2 2 5" xfId="37195"/>
    <cellStyle name="Note 5 8 3 2 3" xfId="7769"/>
    <cellStyle name="Note 5 8 3 2 3 2" xfId="25204"/>
    <cellStyle name="Note 5 8 3 2 3 3" xfId="39656"/>
    <cellStyle name="Note 5 8 3 2 4" xfId="10210"/>
    <cellStyle name="Note 5 8 3 2 4 2" xfId="27645"/>
    <cellStyle name="Note 5 8 3 2 4 3" xfId="42097"/>
    <cellStyle name="Note 5 8 3 2 5" xfId="12630"/>
    <cellStyle name="Note 5 8 3 2 5 2" xfId="30065"/>
    <cellStyle name="Note 5 8 3 2 5 3" xfId="44517"/>
    <cellStyle name="Note 5 8 3 2 6" xfId="19637"/>
    <cellStyle name="Note 5 8 3 3" xfId="2797"/>
    <cellStyle name="Note 5 8 3 3 2" xfId="5308"/>
    <cellStyle name="Note 5 8 3 3 2 2" xfId="14610"/>
    <cellStyle name="Note 5 8 3 3 2 2 2" xfId="32045"/>
    <cellStyle name="Note 5 8 3 3 2 2 3" xfId="46497"/>
    <cellStyle name="Note 5 8 3 3 2 3" xfId="17071"/>
    <cellStyle name="Note 5 8 3 3 2 3 2" xfId="34506"/>
    <cellStyle name="Note 5 8 3 3 2 3 3" xfId="48958"/>
    <cellStyle name="Note 5 8 3 3 2 4" xfId="22744"/>
    <cellStyle name="Note 5 8 3 3 2 5" xfId="37196"/>
    <cellStyle name="Note 5 8 3 3 3" xfId="7770"/>
    <cellStyle name="Note 5 8 3 3 3 2" xfId="25205"/>
    <cellStyle name="Note 5 8 3 3 3 3" xfId="39657"/>
    <cellStyle name="Note 5 8 3 3 4" xfId="10211"/>
    <cellStyle name="Note 5 8 3 3 4 2" xfId="27646"/>
    <cellStyle name="Note 5 8 3 3 4 3" xfId="42098"/>
    <cellStyle name="Note 5 8 3 3 5" xfId="12631"/>
    <cellStyle name="Note 5 8 3 3 5 2" xfId="30066"/>
    <cellStyle name="Note 5 8 3 3 5 3" xfId="44518"/>
    <cellStyle name="Note 5 8 3 3 6" xfId="19638"/>
    <cellStyle name="Note 5 8 3 4" xfId="2798"/>
    <cellStyle name="Note 5 8 3 4 2" xfId="5309"/>
    <cellStyle name="Note 5 8 3 4 2 2" xfId="22745"/>
    <cellStyle name="Note 5 8 3 4 2 3" xfId="37197"/>
    <cellStyle name="Note 5 8 3 4 3" xfId="7771"/>
    <cellStyle name="Note 5 8 3 4 3 2" xfId="25206"/>
    <cellStyle name="Note 5 8 3 4 3 3" xfId="39658"/>
    <cellStyle name="Note 5 8 3 4 4" xfId="10212"/>
    <cellStyle name="Note 5 8 3 4 4 2" xfId="27647"/>
    <cellStyle name="Note 5 8 3 4 4 3" xfId="42099"/>
    <cellStyle name="Note 5 8 3 4 5" xfId="12632"/>
    <cellStyle name="Note 5 8 3 4 5 2" xfId="30067"/>
    <cellStyle name="Note 5 8 3 4 5 3" xfId="44519"/>
    <cellStyle name="Note 5 8 3 4 6" xfId="15479"/>
    <cellStyle name="Note 5 8 3 4 6 2" xfId="32914"/>
    <cellStyle name="Note 5 8 3 4 6 3" xfId="47366"/>
    <cellStyle name="Note 5 8 3 4 7" xfId="19639"/>
    <cellStyle name="Note 5 8 3 4 8" xfId="20641"/>
    <cellStyle name="Note 5 8 3 5" xfId="5306"/>
    <cellStyle name="Note 5 8 3 5 2" xfId="14608"/>
    <cellStyle name="Note 5 8 3 5 2 2" xfId="32043"/>
    <cellStyle name="Note 5 8 3 5 2 3" xfId="46495"/>
    <cellStyle name="Note 5 8 3 5 3" xfId="17069"/>
    <cellStyle name="Note 5 8 3 5 3 2" xfId="34504"/>
    <cellStyle name="Note 5 8 3 5 3 3" xfId="48956"/>
    <cellStyle name="Note 5 8 3 5 4" xfId="22742"/>
    <cellStyle name="Note 5 8 3 5 5" xfId="37194"/>
    <cellStyle name="Note 5 8 3 6" xfId="7768"/>
    <cellStyle name="Note 5 8 3 6 2" xfId="25203"/>
    <cellStyle name="Note 5 8 3 6 3" xfId="39655"/>
    <cellStyle name="Note 5 8 3 7" xfId="10209"/>
    <cellStyle name="Note 5 8 3 7 2" xfId="27644"/>
    <cellStyle name="Note 5 8 3 7 3" xfId="42096"/>
    <cellStyle name="Note 5 8 3 8" xfId="12629"/>
    <cellStyle name="Note 5 8 3 8 2" xfId="30064"/>
    <cellStyle name="Note 5 8 3 8 3" xfId="44516"/>
    <cellStyle name="Note 5 8 3 9" xfId="19636"/>
    <cellStyle name="Note 5 8 4" xfId="2799"/>
    <cellStyle name="Note 5 8 4 2" xfId="2800"/>
    <cellStyle name="Note 5 8 4 2 2" xfId="5311"/>
    <cellStyle name="Note 5 8 4 2 2 2" xfId="14612"/>
    <cellStyle name="Note 5 8 4 2 2 2 2" xfId="32047"/>
    <cellStyle name="Note 5 8 4 2 2 2 3" xfId="46499"/>
    <cellStyle name="Note 5 8 4 2 2 3" xfId="17073"/>
    <cellStyle name="Note 5 8 4 2 2 3 2" xfId="34508"/>
    <cellStyle name="Note 5 8 4 2 2 3 3" xfId="48960"/>
    <cellStyle name="Note 5 8 4 2 2 4" xfId="22747"/>
    <cellStyle name="Note 5 8 4 2 2 5" xfId="37199"/>
    <cellStyle name="Note 5 8 4 2 3" xfId="7773"/>
    <cellStyle name="Note 5 8 4 2 3 2" xfId="25208"/>
    <cellStyle name="Note 5 8 4 2 3 3" xfId="39660"/>
    <cellStyle name="Note 5 8 4 2 4" xfId="10214"/>
    <cellStyle name="Note 5 8 4 2 4 2" xfId="27649"/>
    <cellStyle name="Note 5 8 4 2 4 3" xfId="42101"/>
    <cellStyle name="Note 5 8 4 2 5" xfId="12634"/>
    <cellStyle name="Note 5 8 4 2 5 2" xfId="30069"/>
    <cellStyle name="Note 5 8 4 2 5 3" xfId="44521"/>
    <cellStyle name="Note 5 8 4 2 6" xfId="19641"/>
    <cellStyle name="Note 5 8 4 3" xfId="2801"/>
    <cellStyle name="Note 5 8 4 3 2" xfId="5312"/>
    <cellStyle name="Note 5 8 4 3 2 2" xfId="14613"/>
    <cellStyle name="Note 5 8 4 3 2 2 2" xfId="32048"/>
    <cellStyle name="Note 5 8 4 3 2 2 3" xfId="46500"/>
    <cellStyle name="Note 5 8 4 3 2 3" xfId="17074"/>
    <cellStyle name="Note 5 8 4 3 2 3 2" xfId="34509"/>
    <cellStyle name="Note 5 8 4 3 2 3 3" xfId="48961"/>
    <cellStyle name="Note 5 8 4 3 2 4" xfId="22748"/>
    <cellStyle name="Note 5 8 4 3 2 5" xfId="37200"/>
    <cellStyle name="Note 5 8 4 3 3" xfId="7774"/>
    <cellStyle name="Note 5 8 4 3 3 2" xfId="25209"/>
    <cellStyle name="Note 5 8 4 3 3 3" xfId="39661"/>
    <cellStyle name="Note 5 8 4 3 4" xfId="10215"/>
    <cellStyle name="Note 5 8 4 3 4 2" xfId="27650"/>
    <cellStyle name="Note 5 8 4 3 4 3" xfId="42102"/>
    <cellStyle name="Note 5 8 4 3 5" xfId="12635"/>
    <cellStyle name="Note 5 8 4 3 5 2" xfId="30070"/>
    <cellStyle name="Note 5 8 4 3 5 3" xfId="44522"/>
    <cellStyle name="Note 5 8 4 3 6" xfId="19642"/>
    <cellStyle name="Note 5 8 4 4" xfId="2802"/>
    <cellStyle name="Note 5 8 4 4 2" xfId="5313"/>
    <cellStyle name="Note 5 8 4 4 2 2" xfId="22749"/>
    <cellStyle name="Note 5 8 4 4 2 3" xfId="37201"/>
    <cellStyle name="Note 5 8 4 4 3" xfId="7775"/>
    <cellStyle name="Note 5 8 4 4 3 2" xfId="25210"/>
    <cellStyle name="Note 5 8 4 4 3 3" xfId="39662"/>
    <cellStyle name="Note 5 8 4 4 4" xfId="10216"/>
    <cellStyle name="Note 5 8 4 4 4 2" xfId="27651"/>
    <cellStyle name="Note 5 8 4 4 4 3" xfId="42103"/>
    <cellStyle name="Note 5 8 4 4 5" xfId="12636"/>
    <cellStyle name="Note 5 8 4 4 5 2" xfId="30071"/>
    <cellStyle name="Note 5 8 4 4 5 3" xfId="44523"/>
    <cellStyle name="Note 5 8 4 4 6" xfId="15480"/>
    <cellStyle name="Note 5 8 4 4 6 2" xfId="32915"/>
    <cellStyle name="Note 5 8 4 4 6 3" xfId="47367"/>
    <cellStyle name="Note 5 8 4 4 7" xfId="19643"/>
    <cellStyle name="Note 5 8 4 4 8" xfId="20642"/>
    <cellStyle name="Note 5 8 4 5" xfId="5310"/>
    <cellStyle name="Note 5 8 4 5 2" xfId="14611"/>
    <cellStyle name="Note 5 8 4 5 2 2" xfId="32046"/>
    <cellStyle name="Note 5 8 4 5 2 3" xfId="46498"/>
    <cellStyle name="Note 5 8 4 5 3" xfId="17072"/>
    <cellStyle name="Note 5 8 4 5 3 2" xfId="34507"/>
    <cellStyle name="Note 5 8 4 5 3 3" xfId="48959"/>
    <cellStyle name="Note 5 8 4 5 4" xfId="22746"/>
    <cellStyle name="Note 5 8 4 5 5" xfId="37198"/>
    <cellStyle name="Note 5 8 4 6" xfId="7772"/>
    <cellStyle name="Note 5 8 4 6 2" xfId="25207"/>
    <cellStyle name="Note 5 8 4 6 3" xfId="39659"/>
    <cellStyle name="Note 5 8 4 7" xfId="10213"/>
    <cellStyle name="Note 5 8 4 7 2" xfId="27648"/>
    <cellStyle name="Note 5 8 4 7 3" xfId="42100"/>
    <cellStyle name="Note 5 8 4 8" xfId="12633"/>
    <cellStyle name="Note 5 8 4 8 2" xfId="30068"/>
    <cellStyle name="Note 5 8 4 8 3" xfId="44520"/>
    <cellStyle name="Note 5 8 4 9" xfId="19640"/>
    <cellStyle name="Note 5 8 5" xfId="2803"/>
    <cellStyle name="Note 5 8 5 2" xfId="2804"/>
    <cellStyle name="Note 5 8 5 2 2" xfId="5315"/>
    <cellStyle name="Note 5 8 5 2 2 2" xfId="14615"/>
    <cellStyle name="Note 5 8 5 2 2 2 2" xfId="32050"/>
    <cellStyle name="Note 5 8 5 2 2 2 3" xfId="46502"/>
    <cellStyle name="Note 5 8 5 2 2 3" xfId="17076"/>
    <cellStyle name="Note 5 8 5 2 2 3 2" xfId="34511"/>
    <cellStyle name="Note 5 8 5 2 2 3 3" xfId="48963"/>
    <cellStyle name="Note 5 8 5 2 2 4" xfId="22751"/>
    <cellStyle name="Note 5 8 5 2 2 5" xfId="37203"/>
    <cellStyle name="Note 5 8 5 2 3" xfId="7777"/>
    <cellStyle name="Note 5 8 5 2 3 2" xfId="25212"/>
    <cellStyle name="Note 5 8 5 2 3 3" xfId="39664"/>
    <cellStyle name="Note 5 8 5 2 4" xfId="10218"/>
    <cellStyle name="Note 5 8 5 2 4 2" xfId="27653"/>
    <cellStyle name="Note 5 8 5 2 4 3" xfId="42105"/>
    <cellStyle name="Note 5 8 5 2 5" xfId="12638"/>
    <cellStyle name="Note 5 8 5 2 5 2" xfId="30073"/>
    <cellStyle name="Note 5 8 5 2 5 3" xfId="44525"/>
    <cellStyle name="Note 5 8 5 2 6" xfId="19645"/>
    <cellStyle name="Note 5 8 5 3" xfId="2805"/>
    <cellStyle name="Note 5 8 5 3 2" xfId="5316"/>
    <cellStyle name="Note 5 8 5 3 2 2" xfId="14616"/>
    <cellStyle name="Note 5 8 5 3 2 2 2" xfId="32051"/>
    <cellStyle name="Note 5 8 5 3 2 2 3" xfId="46503"/>
    <cellStyle name="Note 5 8 5 3 2 3" xfId="17077"/>
    <cellStyle name="Note 5 8 5 3 2 3 2" xfId="34512"/>
    <cellStyle name="Note 5 8 5 3 2 3 3" xfId="48964"/>
    <cellStyle name="Note 5 8 5 3 2 4" xfId="22752"/>
    <cellStyle name="Note 5 8 5 3 2 5" xfId="37204"/>
    <cellStyle name="Note 5 8 5 3 3" xfId="7778"/>
    <cellStyle name="Note 5 8 5 3 3 2" xfId="25213"/>
    <cellStyle name="Note 5 8 5 3 3 3" xfId="39665"/>
    <cellStyle name="Note 5 8 5 3 4" xfId="10219"/>
    <cellStyle name="Note 5 8 5 3 4 2" xfId="27654"/>
    <cellStyle name="Note 5 8 5 3 4 3" xfId="42106"/>
    <cellStyle name="Note 5 8 5 3 5" xfId="12639"/>
    <cellStyle name="Note 5 8 5 3 5 2" xfId="30074"/>
    <cellStyle name="Note 5 8 5 3 5 3" xfId="44526"/>
    <cellStyle name="Note 5 8 5 3 6" xfId="19646"/>
    <cellStyle name="Note 5 8 5 4" xfId="2806"/>
    <cellStyle name="Note 5 8 5 4 2" xfId="5317"/>
    <cellStyle name="Note 5 8 5 4 2 2" xfId="22753"/>
    <cellStyle name="Note 5 8 5 4 2 3" xfId="37205"/>
    <cellStyle name="Note 5 8 5 4 3" xfId="7779"/>
    <cellStyle name="Note 5 8 5 4 3 2" xfId="25214"/>
    <cellStyle name="Note 5 8 5 4 3 3" xfId="39666"/>
    <cellStyle name="Note 5 8 5 4 4" xfId="10220"/>
    <cellStyle name="Note 5 8 5 4 4 2" xfId="27655"/>
    <cellStyle name="Note 5 8 5 4 4 3" xfId="42107"/>
    <cellStyle name="Note 5 8 5 4 5" xfId="12640"/>
    <cellStyle name="Note 5 8 5 4 5 2" xfId="30075"/>
    <cellStyle name="Note 5 8 5 4 5 3" xfId="44527"/>
    <cellStyle name="Note 5 8 5 4 6" xfId="15481"/>
    <cellStyle name="Note 5 8 5 4 6 2" xfId="32916"/>
    <cellStyle name="Note 5 8 5 4 6 3" xfId="47368"/>
    <cellStyle name="Note 5 8 5 4 7" xfId="19647"/>
    <cellStyle name="Note 5 8 5 4 8" xfId="20643"/>
    <cellStyle name="Note 5 8 5 5" xfId="5314"/>
    <cellStyle name="Note 5 8 5 5 2" xfId="14614"/>
    <cellStyle name="Note 5 8 5 5 2 2" xfId="32049"/>
    <cellStyle name="Note 5 8 5 5 2 3" xfId="46501"/>
    <cellStyle name="Note 5 8 5 5 3" xfId="17075"/>
    <cellStyle name="Note 5 8 5 5 3 2" xfId="34510"/>
    <cellStyle name="Note 5 8 5 5 3 3" xfId="48962"/>
    <cellStyle name="Note 5 8 5 5 4" xfId="22750"/>
    <cellStyle name="Note 5 8 5 5 5" xfId="37202"/>
    <cellStyle name="Note 5 8 5 6" xfId="7776"/>
    <cellStyle name="Note 5 8 5 6 2" xfId="25211"/>
    <cellStyle name="Note 5 8 5 6 3" xfId="39663"/>
    <cellStyle name="Note 5 8 5 7" xfId="10217"/>
    <cellStyle name="Note 5 8 5 7 2" xfId="27652"/>
    <cellStyle name="Note 5 8 5 7 3" xfId="42104"/>
    <cellStyle name="Note 5 8 5 8" xfId="12637"/>
    <cellStyle name="Note 5 8 5 8 2" xfId="30072"/>
    <cellStyle name="Note 5 8 5 8 3" xfId="44524"/>
    <cellStyle name="Note 5 8 5 9" xfId="19644"/>
    <cellStyle name="Note 5 8 6" xfId="2807"/>
    <cellStyle name="Note 5 8 6 2" xfId="5318"/>
    <cellStyle name="Note 5 8 6 2 2" xfId="14617"/>
    <cellStyle name="Note 5 8 6 2 2 2" xfId="32052"/>
    <cellStyle name="Note 5 8 6 2 2 3" xfId="46504"/>
    <cellStyle name="Note 5 8 6 2 3" xfId="17078"/>
    <cellStyle name="Note 5 8 6 2 3 2" xfId="34513"/>
    <cellStyle name="Note 5 8 6 2 3 3" xfId="48965"/>
    <cellStyle name="Note 5 8 6 2 4" xfId="22754"/>
    <cellStyle name="Note 5 8 6 2 5" xfId="37206"/>
    <cellStyle name="Note 5 8 6 3" xfId="7780"/>
    <cellStyle name="Note 5 8 6 3 2" xfId="25215"/>
    <cellStyle name="Note 5 8 6 3 3" xfId="39667"/>
    <cellStyle name="Note 5 8 6 4" xfId="10221"/>
    <cellStyle name="Note 5 8 6 4 2" xfId="27656"/>
    <cellStyle name="Note 5 8 6 4 3" xfId="42108"/>
    <cellStyle name="Note 5 8 6 5" xfId="12641"/>
    <cellStyle name="Note 5 8 6 5 2" xfId="30076"/>
    <cellStyle name="Note 5 8 6 5 3" xfId="44528"/>
    <cellStyle name="Note 5 8 6 6" xfId="19648"/>
    <cellStyle name="Note 5 8 7" xfId="2808"/>
    <cellStyle name="Note 5 8 7 2" xfId="5319"/>
    <cellStyle name="Note 5 8 7 2 2" xfId="14618"/>
    <cellStyle name="Note 5 8 7 2 2 2" xfId="32053"/>
    <cellStyle name="Note 5 8 7 2 2 3" xfId="46505"/>
    <cellStyle name="Note 5 8 7 2 3" xfId="17079"/>
    <cellStyle name="Note 5 8 7 2 3 2" xfId="34514"/>
    <cellStyle name="Note 5 8 7 2 3 3" xfId="48966"/>
    <cellStyle name="Note 5 8 7 2 4" xfId="22755"/>
    <cellStyle name="Note 5 8 7 2 5" xfId="37207"/>
    <cellStyle name="Note 5 8 7 3" xfId="7781"/>
    <cellStyle name="Note 5 8 7 3 2" xfId="25216"/>
    <cellStyle name="Note 5 8 7 3 3" xfId="39668"/>
    <cellStyle name="Note 5 8 7 4" xfId="10222"/>
    <cellStyle name="Note 5 8 7 4 2" xfId="27657"/>
    <cellStyle name="Note 5 8 7 4 3" xfId="42109"/>
    <cellStyle name="Note 5 8 7 5" xfId="12642"/>
    <cellStyle name="Note 5 8 7 5 2" xfId="30077"/>
    <cellStyle name="Note 5 8 7 5 3" xfId="44529"/>
    <cellStyle name="Note 5 8 7 6" xfId="19649"/>
    <cellStyle name="Note 5 8 8" xfId="2809"/>
    <cellStyle name="Note 5 8 8 2" xfId="5320"/>
    <cellStyle name="Note 5 8 8 2 2" xfId="22756"/>
    <cellStyle name="Note 5 8 8 2 3" xfId="37208"/>
    <cellStyle name="Note 5 8 8 3" xfId="7782"/>
    <cellStyle name="Note 5 8 8 3 2" xfId="25217"/>
    <cellStyle name="Note 5 8 8 3 3" xfId="39669"/>
    <cellStyle name="Note 5 8 8 4" xfId="10223"/>
    <cellStyle name="Note 5 8 8 4 2" xfId="27658"/>
    <cellStyle name="Note 5 8 8 4 3" xfId="42110"/>
    <cellStyle name="Note 5 8 8 5" xfId="12643"/>
    <cellStyle name="Note 5 8 8 5 2" xfId="30078"/>
    <cellStyle name="Note 5 8 8 5 3" xfId="44530"/>
    <cellStyle name="Note 5 8 8 6" xfId="15482"/>
    <cellStyle name="Note 5 8 8 6 2" xfId="32917"/>
    <cellStyle name="Note 5 8 8 6 3" xfId="47369"/>
    <cellStyle name="Note 5 8 8 7" xfId="19650"/>
    <cellStyle name="Note 5 8 8 8" xfId="20644"/>
    <cellStyle name="Note 5 8 9" xfId="5301"/>
    <cellStyle name="Note 5 8 9 2" xfId="14604"/>
    <cellStyle name="Note 5 8 9 2 2" xfId="32039"/>
    <cellStyle name="Note 5 8 9 2 3" xfId="46491"/>
    <cellStyle name="Note 5 8 9 3" xfId="17065"/>
    <cellStyle name="Note 5 8 9 3 2" xfId="34500"/>
    <cellStyle name="Note 5 8 9 3 3" xfId="48952"/>
    <cellStyle name="Note 5 8 9 4" xfId="22737"/>
    <cellStyle name="Note 5 8 9 5" xfId="37189"/>
    <cellStyle name="Note 5 9" xfId="2810"/>
    <cellStyle name="Note 5 9 10" xfId="7783"/>
    <cellStyle name="Note 5 9 10 2" xfId="25218"/>
    <cellStyle name="Note 5 9 10 3" xfId="39670"/>
    <cellStyle name="Note 5 9 11" xfId="10224"/>
    <cellStyle name="Note 5 9 11 2" xfId="27659"/>
    <cellStyle name="Note 5 9 11 3" xfId="42111"/>
    <cellStyle name="Note 5 9 12" xfId="12644"/>
    <cellStyle name="Note 5 9 12 2" xfId="30079"/>
    <cellStyle name="Note 5 9 12 3" xfId="44531"/>
    <cellStyle name="Note 5 9 13" xfId="19651"/>
    <cellStyle name="Note 5 9 2" xfId="2811"/>
    <cellStyle name="Note 5 9 2 2" xfId="2812"/>
    <cellStyle name="Note 5 9 2 2 2" xfId="5323"/>
    <cellStyle name="Note 5 9 2 2 2 2" xfId="14621"/>
    <cellStyle name="Note 5 9 2 2 2 2 2" xfId="32056"/>
    <cellStyle name="Note 5 9 2 2 2 2 3" xfId="46508"/>
    <cellStyle name="Note 5 9 2 2 2 3" xfId="17082"/>
    <cellStyle name="Note 5 9 2 2 2 3 2" xfId="34517"/>
    <cellStyle name="Note 5 9 2 2 2 3 3" xfId="48969"/>
    <cellStyle name="Note 5 9 2 2 2 4" xfId="22759"/>
    <cellStyle name="Note 5 9 2 2 2 5" xfId="37211"/>
    <cellStyle name="Note 5 9 2 2 3" xfId="7785"/>
    <cellStyle name="Note 5 9 2 2 3 2" xfId="25220"/>
    <cellStyle name="Note 5 9 2 2 3 3" xfId="39672"/>
    <cellStyle name="Note 5 9 2 2 4" xfId="10226"/>
    <cellStyle name="Note 5 9 2 2 4 2" xfId="27661"/>
    <cellStyle name="Note 5 9 2 2 4 3" xfId="42113"/>
    <cellStyle name="Note 5 9 2 2 5" xfId="12646"/>
    <cellStyle name="Note 5 9 2 2 5 2" xfId="30081"/>
    <cellStyle name="Note 5 9 2 2 5 3" xfId="44533"/>
    <cellStyle name="Note 5 9 2 2 6" xfId="19653"/>
    <cellStyle name="Note 5 9 2 3" xfId="2813"/>
    <cellStyle name="Note 5 9 2 3 2" xfId="5324"/>
    <cellStyle name="Note 5 9 2 3 2 2" xfId="14622"/>
    <cellStyle name="Note 5 9 2 3 2 2 2" xfId="32057"/>
    <cellStyle name="Note 5 9 2 3 2 2 3" xfId="46509"/>
    <cellStyle name="Note 5 9 2 3 2 3" xfId="17083"/>
    <cellStyle name="Note 5 9 2 3 2 3 2" xfId="34518"/>
    <cellStyle name="Note 5 9 2 3 2 3 3" xfId="48970"/>
    <cellStyle name="Note 5 9 2 3 2 4" xfId="22760"/>
    <cellStyle name="Note 5 9 2 3 2 5" xfId="37212"/>
    <cellStyle name="Note 5 9 2 3 3" xfId="7786"/>
    <cellStyle name="Note 5 9 2 3 3 2" xfId="25221"/>
    <cellStyle name="Note 5 9 2 3 3 3" xfId="39673"/>
    <cellStyle name="Note 5 9 2 3 4" xfId="10227"/>
    <cellStyle name="Note 5 9 2 3 4 2" xfId="27662"/>
    <cellStyle name="Note 5 9 2 3 4 3" xfId="42114"/>
    <cellStyle name="Note 5 9 2 3 5" xfId="12647"/>
    <cellStyle name="Note 5 9 2 3 5 2" xfId="30082"/>
    <cellStyle name="Note 5 9 2 3 5 3" xfId="44534"/>
    <cellStyle name="Note 5 9 2 3 6" xfId="19654"/>
    <cellStyle name="Note 5 9 2 4" xfId="2814"/>
    <cellStyle name="Note 5 9 2 4 2" xfId="5325"/>
    <cellStyle name="Note 5 9 2 4 2 2" xfId="22761"/>
    <cellStyle name="Note 5 9 2 4 2 3" xfId="37213"/>
    <cellStyle name="Note 5 9 2 4 3" xfId="7787"/>
    <cellStyle name="Note 5 9 2 4 3 2" xfId="25222"/>
    <cellStyle name="Note 5 9 2 4 3 3" xfId="39674"/>
    <cellStyle name="Note 5 9 2 4 4" xfId="10228"/>
    <cellStyle name="Note 5 9 2 4 4 2" xfId="27663"/>
    <cellStyle name="Note 5 9 2 4 4 3" xfId="42115"/>
    <cellStyle name="Note 5 9 2 4 5" xfId="12648"/>
    <cellStyle name="Note 5 9 2 4 5 2" xfId="30083"/>
    <cellStyle name="Note 5 9 2 4 5 3" xfId="44535"/>
    <cellStyle name="Note 5 9 2 4 6" xfId="15483"/>
    <cellStyle name="Note 5 9 2 4 6 2" xfId="32918"/>
    <cellStyle name="Note 5 9 2 4 6 3" xfId="47370"/>
    <cellStyle name="Note 5 9 2 4 7" xfId="19655"/>
    <cellStyle name="Note 5 9 2 4 8" xfId="20645"/>
    <cellStyle name="Note 5 9 2 5" xfId="5322"/>
    <cellStyle name="Note 5 9 2 5 2" xfId="14620"/>
    <cellStyle name="Note 5 9 2 5 2 2" xfId="32055"/>
    <cellStyle name="Note 5 9 2 5 2 3" xfId="46507"/>
    <cellStyle name="Note 5 9 2 5 3" xfId="17081"/>
    <cellStyle name="Note 5 9 2 5 3 2" xfId="34516"/>
    <cellStyle name="Note 5 9 2 5 3 3" xfId="48968"/>
    <cellStyle name="Note 5 9 2 5 4" xfId="22758"/>
    <cellStyle name="Note 5 9 2 5 5" xfId="37210"/>
    <cellStyle name="Note 5 9 2 6" xfId="7784"/>
    <cellStyle name="Note 5 9 2 6 2" xfId="25219"/>
    <cellStyle name="Note 5 9 2 6 3" xfId="39671"/>
    <cellStyle name="Note 5 9 2 7" xfId="10225"/>
    <cellStyle name="Note 5 9 2 7 2" xfId="27660"/>
    <cellStyle name="Note 5 9 2 7 3" xfId="42112"/>
    <cellStyle name="Note 5 9 2 8" xfId="12645"/>
    <cellStyle name="Note 5 9 2 8 2" xfId="30080"/>
    <cellStyle name="Note 5 9 2 8 3" xfId="44532"/>
    <cellStyle name="Note 5 9 2 9" xfId="19652"/>
    <cellStyle name="Note 5 9 3" xfId="2815"/>
    <cellStyle name="Note 5 9 3 2" xfId="2816"/>
    <cellStyle name="Note 5 9 3 2 2" xfId="5327"/>
    <cellStyle name="Note 5 9 3 2 2 2" xfId="14624"/>
    <cellStyle name="Note 5 9 3 2 2 2 2" xfId="32059"/>
    <cellStyle name="Note 5 9 3 2 2 2 3" xfId="46511"/>
    <cellStyle name="Note 5 9 3 2 2 3" xfId="17085"/>
    <cellStyle name="Note 5 9 3 2 2 3 2" xfId="34520"/>
    <cellStyle name="Note 5 9 3 2 2 3 3" xfId="48972"/>
    <cellStyle name="Note 5 9 3 2 2 4" xfId="22763"/>
    <cellStyle name="Note 5 9 3 2 2 5" xfId="37215"/>
    <cellStyle name="Note 5 9 3 2 3" xfId="7789"/>
    <cellStyle name="Note 5 9 3 2 3 2" xfId="25224"/>
    <cellStyle name="Note 5 9 3 2 3 3" xfId="39676"/>
    <cellStyle name="Note 5 9 3 2 4" xfId="10230"/>
    <cellStyle name="Note 5 9 3 2 4 2" xfId="27665"/>
    <cellStyle name="Note 5 9 3 2 4 3" xfId="42117"/>
    <cellStyle name="Note 5 9 3 2 5" xfId="12650"/>
    <cellStyle name="Note 5 9 3 2 5 2" xfId="30085"/>
    <cellStyle name="Note 5 9 3 2 5 3" xfId="44537"/>
    <cellStyle name="Note 5 9 3 2 6" xfId="19657"/>
    <cellStyle name="Note 5 9 3 3" xfId="2817"/>
    <cellStyle name="Note 5 9 3 3 2" xfId="5328"/>
    <cellStyle name="Note 5 9 3 3 2 2" xfId="14625"/>
    <cellStyle name="Note 5 9 3 3 2 2 2" xfId="32060"/>
    <cellStyle name="Note 5 9 3 3 2 2 3" xfId="46512"/>
    <cellStyle name="Note 5 9 3 3 2 3" xfId="17086"/>
    <cellStyle name="Note 5 9 3 3 2 3 2" xfId="34521"/>
    <cellStyle name="Note 5 9 3 3 2 3 3" xfId="48973"/>
    <cellStyle name="Note 5 9 3 3 2 4" xfId="22764"/>
    <cellStyle name="Note 5 9 3 3 2 5" xfId="37216"/>
    <cellStyle name="Note 5 9 3 3 3" xfId="7790"/>
    <cellStyle name="Note 5 9 3 3 3 2" xfId="25225"/>
    <cellStyle name="Note 5 9 3 3 3 3" xfId="39677"/>
    <cellStyle name="Note 5 9 3 3 4" xfId="10231"/>
    <cellStyle name="Note 5 9 3 3 4 2" xfId="27666"/>
    <cellStyle name="Note 5 9 3 3 4 3" xfId="42118"/>
    <cellStyle name="Note 5 9 3 3 5" xfId="12651"/>
    <cellStyle name="Note 5 9 3 3 5 2" xfId="30086"/>
    <cellStyle name="Note 5 9 3 3 5 3" xfId="44538"/>
    <cellStyle name="Note 5 9 3 3 6" xfId="19658"/>
    <cellStyle name="Note 5 9 3 4" xfId="2818"/>
    <cellStyle name="Note 5 9 3 4 2" xfId="5329"/>
    <cellStyle name="Note 5 9 3 4 2 2" xfId="22765"/>
    <cellStyle name="Note 5 9 3 4 2 3" xfId="37217"/>
    <cellStyle name="Note 5 9 3 4 3" xfId="7791"/>
    <cellStyle name="Note 5 9 3 4 3 2" xfId="25226"/>
    <cellStyle name="Note 5 9 3 4 3 3" xfId="39678"/>
    <cellStyle name="Note 5 9 3 4 4" xfId="10232"/>
    <cellStyle name="Note 5 9 3 4 4 2" xfId="27667"/>
    <cellStyle name="Note 5 9 3 4 4 3" xfId="42119"/>
    <cellStyle name="Note 5 9 3 4 5" xfId="12652"/>
    <cellStyle name="Note 5 9 3 4 5 2" xfId="30087"/>
    <cellStyle name="Note 5 9 3 4 5 3" xfId="44539"/>
    <cellStyle name="Note 5 9 3 4 6" xfId="15484"/>
    <cellStyle name="Note 5 9 3 4 6 2" xfId="32919"/>
    <cellStyle name="Note 5 9 3 4 6 3" xfId="47371"/>
    <cellStyle name="Note 5 9 3 4 7" xfId="19659"/>
    <cellStyle name="Note 5 9 3 4 8" xfId="20646"/>
    <cellStyle name="Note 5 9 3 5" xfId="5326"/>
    <cellStyle name="Note 5 9 3 5 2" xfId="14623"/>
    <cellStyle name="Note 5 9 3 5 2 2" xfId="32058"/>
    <cellStyle name="Note 5 9 3 5 2 3" xfId="46510"/>
    <cellStyle name="Note 5 9 3 5 3" xfId="17084"/>
    <cellStyle name="Note 5 9 3 5 3 2" xfId="34519"/>
    <cellStyle name="Note 5 9 3 5 3 3" xfId="48971"/>
    <cellStyle name="Note 5 9 3 5 4" xfId="22762"/>
    <cellStyle name="Note 5 9 3 5 5" xfId="37214"/>
    <cellStyle name="Note 5 9 3 6" xfId="7788"/>
    <cellStyle name="Note 5 9 3 6 2" xfId="25223"/>
    <cellStyle name="Note 5 9 3 6 3" xfId="39675"/>
    <cellStyle name="Note 5 9 3 7" xfId="10229"/>
    <cellStyle name="Note 5 9 3 7 2" xfId="27664"/>
    <cellStyle name="Note 5 9 3 7 3" xfId="42116"/>
    <cellStyle name="Note 5 9 3 8" xfId="12649"/>
    <cellStyle name="Note 5 9 3 8 2" xfId="30084"/>
    <cellStyle name="Note 5 9 3 8 3" xfId="44536"/>
    <cellStyle name="Note 5 9 3 9" xfId="19656"/>
    <cellStyle name="Note 5 9 4" xfId="2819"/>
    <cellStyle name="Note 5 9 4 2" xfId="2820"/>
    <cellStyle name="Note 5 9 4 2 2" xfId="5331"/>
    <cellStyle name="Note 5 9 4 2 2 2" xfId="14627"/>
    <cellStyle name="Note 5 9 4 2 2 2 2" xfId="32062"/>
    <cellStyle name="Note 5 9 4 2 2 2 3" xfId="46514"/>
    <cellStyle name="Note 5 9 4 2 2 3" xfId="17088"/>
    <cellStyle name="Note 5 9 4 2 2 3 2" xfId="34523"/>
    <cellStyle name="Note 5 9 4 2 2 3 3" xfId="48975"/>
    <cellStyle name="Note 5 9 4 2 2 4" xfId="22767"/>
    <cellStyle name="Note 5 9 4 2 2 5" xfId="37219"/>
    <cellStyle name="Note 5 9 4 2 3" xfId="7793"/>
    <cellStyle name="Note 5 9 4 2 3 2" xfId="25228"/>
    <cellStyle name="Note 5 9 4 2 3 3" xfId="39680"/>
    <cellStyle name="Note 5 9 4 2 4" xfId="10234"/>
    <cellStyle name="Note 5 9 4 2 4 2" xfId="27669"/>
    <cellStyle name="Note 5 9 4 2 4 3" xfId="42121"/>
    <cellStyle name="Note 5 9 4 2 5" xfId="12654"/>
    <cellStyle name="Note 5 9 4 2 5 2" xfId="30089"/>
    <cellStyle name="Note 5 9 4 2 5 3" xfId="44541"/>
    <cellStyle name="Note 5 9 4 2 6" xfId="19661"/>
    <cellStyle name="Note 5 9 4 3" xfId="2821"/>
    <cellStyle name="Note 5 9 4 3 2" xfId="5332"/>
    <cellStyle name="Note 5 9 4 3 2 2" xfId="14628"/>
    <cellStyle name="Note 5 9 4 3 2 2 2" xfId="32063"/>
    <cellStyle name="Note 5 9 4 3 2 2 3" xfId="46515"/>
    <cellStyle name="Note 5 9 4 3 2 3" xfId="17089"/>
    <cellStyle name="Note 5 9 4 3 2 3 2" xfId="34524"/>
    <cellStyle name="Note 5 9 4 3 2 3 3" xfId="48976"/>
    <cellStyle name="Note 5 9 4 3 2 4" xfId="22768"/>
    <cellStyle name="Note 5 9 4 3 2 5" xfId="37220"/>
    <cellStyle name="Note 5 9 4 3 3" xfId="7794"/>
    <cellStyle name="Note 5 9 4 3 3 2" xfId="25229"/>
    <cellStyle name="Note 5 9 4 3 3 3" xfId="39681"/>
    <cellStyle name="Note 5 9 4 3 4" xfId="10235"/>
    <cellStyle name="Note 5 9 4 3 4 2" xfId="27670"/>
    <cellStyle name="Note 5 9 4 3 4 3" xfId="42122"/>
    <cellStyle name="Note 5 9 4 3 5" xfId="12655"/>
    <cellStyle name="Note 5 9 4 3 5 2" xfId="30090"/>
    <cellStyle name="Note 5 9 4 3 5 3" xfId="44542"/>
    <cellStyle name="Note 5 9 4 3 6" xfId="19662"/>
    <cellStyle name="Note 5 9 4 4" xfId="2822"/>
    <cellStyle name="Note 5 9 4 4 2" xfId="5333"/>
    <cellStyle name="Note 5 9 4 4 2 2" xfId="22769"/>
    <cellStyle name="Note 5 9 4 4 2 3" xfId="37221"/>
    <cellStyle name="Note 5 9 4 4 3" xfId="7795"/>
    <cellStyle name="Note 5 9 4 4 3 2" xfId="25230"/>
    <cellStyle name="Note 5 9 4 4 3 3" xfId="39682"/>
    <cellStyle name="Note 5 9 4 4 4" xfId="10236"/>
    <cellStyle name="Note 5 9 4 4 4 2" xfId="27671"/>
    <cellStyle name="Note 5 9 4 4 4 3" xfId="42123"/>
    <cellStyle name="Note 5 9 4 4 5" xfId="12656"/>
    <cellStyle name="Note 5 9 4 4 5 2" xfId="30091"/>
    <cellStyle name="Note 5 9 4 4 5 3" xfId="44543"/>
    <cellStyle name="Note 5 9 4 4 6" xfId="15485"/>
    <cellStyle name="Note 5 9 4 4 6 2" xfId="32920"/>
    <cellStyle name="Note 5 9 4 4 6 3" xfId="47372"/>
    <cellStyle name="Note 5 9 4 4 7" xfId="19663"/>
    <cellStyle name="Note 5 9 4 4 8" xfId="20647"/>
    <cellStyle name="Note 5 9 4 5" xfId="5330"/>
    <cellStyle name="Note 5 9 4 5 2" xfId="14626"/>
    <cellStyle name="Note 5 9 4 5 2 2" xfId="32061"/>
    <cellStyle name="Note 5 9 4 5 2 3" xfId="46513"/>
    <cellStyle name="Note 5 9 4 5 3" xfId="17087"/>
    <cellStyle name="Note 5 9 4 5 3 2" xfId="34522"/>
    <cellStyle name="Note 5 9 4 5 3 3" xfId="48974"/>
    <cellStyle name="Note 5 9 4 5 4" xfId="22766"/>
    <cellStyle name="Note 5 9 4 5 5" xfId="37218"/>
    <cellStyle name="Note 5 9 4 6" xfId="7792"/>
    <cellStyle name="Note 5 9 4 6 2" xfId="25227"/>
    <cellStyle name="Note 5 9 4 6 3" xfId="39679"/>
    <cellStyle name="Note 5 9 4 7" xfId="10233"/>
    <cellStyle name="Note 5 9 4 7 2" xfId="27668"/>
    <cellStyle name="Note 5 9 4 7 3" xfId="42120"/>
    <cellStyle name="Note 5 9 4 8" xfId="12653"/>
    <cellStyle name="Note 5 9 4 8 2" xfId="30088"/>
    <cellStyle name="Note 5 9 4 8 3" xfId="44540"/>
    <cellStyle name="Note 5 9 4 9" xfId="19660"/>
    <cellStyle name="Note 5 9 5" xfId="2823"/>
    <cellStyle name="Note 5 9 5 2" xfId="2824"/>
    <cellStyle name="Note 5 9 5 2 2" xfId="5335"/>
    <cellStyle name="Note 5 9 5 2 2 2" xfId="14630"/>
    <cellStyle name="Note 5 9 5 2 2 2 2" xfId="32065"/>
    <cellStyle name="Note 5 9 5 2 2 2 3" xfId="46517"/>
    <cellStyle name="Note 5 9 5 2 2 3" xfId="17091"/>
    <cellStyle name="Note 5 9 5 2 2 3 2" xfId="34526"/>
    <cellStyle name="Note 5 9 5 2 2 3 3" xfId="48978"/>
    <cellStyle name="Note 5 9 5 2 2 4" xfId="22771"/>
    <cellStyle name="Note 5 9 5 2 2 5" xfId="37223"/>
    <cellStyle name="Note 5 9 5 2 3" xfId="7797"/>
    <cellStyle name="Note 5 9 5 2 3 2" xfId="25232"/>
    <cellStyle name="Note 5 9 5 2 3 3" xfId="39684"/>
    <cellStyle name="Note 5 9 5 2 4" xfId="10238"/>
    <cellStyle name="Note 5 9 5 2 4 2" xfId="27673"/>
    <cellStyle name="Note 5 9 5 2 4 3" xfId="42125"/>
    <cellStyle name="Note 5 9 5 2 5" xfId="12658"/>
    <cellStyle name="Note 5 9 5 2 5 2" xfId="30093"/>
    <cellStyle name="Note 5 9 5 2 5 3" xfId="44545"/>
    <cellStyle name="Note 5 9 5 2 6" xfId="19665"/>
    <cellStyle name="Note 5 9 5 3" xfId="2825"/>
    <cellStyle name="Note 5 9 5 3 2" xfId="5336"/>
    <cellStyle name="Note 5 9 5 3 2 2" xfId="14631"/>
    <cellStyle name="Note 5 9 5 3 2 2 2" xfId="32066"/>
    <cellStyle name="Note 5 9 5 3 2 2 3" xfId="46518"/>
    <cellStyle name="Note 5 9 5 3 2 3" xfId="17092"/>
    <cellStyle name="Note 5 9 5 3 2 3 2" xfId="34527"/>
    <cellStyle name="Note 5 9 5 3 2 3 3" xfId="48979"/>
    <cellStyle name="Note 5 9 5 3 2 4" xfId="22772"/>
    <cellStyle name="Note 5 9 5 3 2 5" xfId="37224"/>
    <cellStyle name="Note 5 9 5 3 3" xfId="7798"/>
    <cellStyle name="Note 5 9 5 3 3 2" xfId="25233"/>
    <cellStyle name="Note 5 9 5 3 3 3" xfId="39685"/>
    <cellStyle name="Note 5 9 5 3 4" xfId="10239"/>
    <cellStyle name="Note 5 9 5 3 4 2" xfId="27674"/>
    <cellStyle name="Note 5 9 5 3 4 3" xfId="42126"/>
    <cellStyle name="Note 5 9 5 3 5" xfId="12659"/>
    <cellStyle name="Note 5 9 5 3 5 2" xfId="30094"/>
    <cellStyle name="Note 5 9 5 3 5 3" xfId="44546"/>
    <cellStyle name="Note 5 9 5 3 6" xfId="19666"/>
    <cellStyle name="Note 5 9 5 4" xfId="2826"/>
    <cellStyle name="Note 5 9 5 4 2" xfId="5337"/>
    <cellStyle name="Note 5 9 5 4 2 2" xfId="22773"/>
    <cellStyle name="Note 5 9 5 4 2 3" xfId="37225"/>
    <cellStyle name="Note 5 9 5 4 3" xfId="7799"/>
    <cellStyle name="Note 5 9 5 4 3 2" xfId="25234"/>
    <cellStyle name="Note 5 9 5 4 3 3" xfId="39686"/>
    <cellStyle name="Note 5 9 5 4 4" xfId="10240"/>
    <cellStyle name="Note 5 9 5 4 4 2" xfId="27675"/>
    <cellStyle name="Note 5 9 5 4 4 3" xfId="42127"/>
    <cellStyle name="Note 5 9 5 4 5" xfId="12660"/>
    <cellStyle name="Note 5 9 5 4 5 2" xfId="30095"/>
    <cellStyle name="Note 5 9 5 4 5 3" xfId="44547"/>
    <cellStyle name="Note 5 9 5 4 6" xfId="15486"/>
    <cellStyle name="Note 5 9 5 4 6 2" xfId="32921"/>
    <cellStyle name="Note 5 9 5 4 6 3" xfId="47373"/>
    <cellStyle name="Note 5 9 5 4 7" xfId="19667"/>
    <cellStyle name="Note 5 9 5 4 8" xfId="20648"/>
    <cellStyle name="Note 5 9 5 5" xfId="5334"/>
    <cellStyle name="Note 5 9 5 5 2" xfId="14629"/>
    <cellStyle name="Note 5 9 5 5 2 2" xfId="32064"/>
    <cellStyle name="Note 5 9 5 5 2 3" xfId="46516"/>
    <cellStyle name="Note 5 9 5 5 3" xfId="17090"/>
    <cellStyle name="Note 5 9 5 5 3 2" xfId="34525"/>
    <cellStyle name="Note 5 9 5 5 3 3" xfId="48977"/>
    <cellStyle name="Note 5 9 5 5 4" xfId="22770"/>
    <cellStyle name="Note 5 9 5 5 5" xfId="37222"/>
    <cellStyle name="Note 5 9 5 6" xfId="7796"/>
    <cellStyle name="Note 5 9 5 6 2" xfId="25231"/>
    <cellStyle name="Note 5 9 5 6 3" xfId="39683"/>
    <cellStyle name="Note 5 9 5 7" xfId="10237"/>
    <cellStyle name="Note 5 9 5 7 2" xfId="27672"/>
    <cellStyle name="Note 5 9 5 7 3" xfId="42124"/>
    <cellStyle name="Note 5 9 5 8" xfId="12657"/>
    <cellStyle name="Note 5 9 5 8 2" xfId="30092"/>
    <cellStyle name="Note 5 9 5 8 3" xfId="44544"/>
    <cellStyle name="Note 5 9 5 9" xfId="19664"/>
    <cellStyle name="Note 5 9 6" xfId="2827"/>
    <cellStyle name="Note 5 9 6 2" xfId="5338"/>
    <cellStyle name="Note 5 9 6 2 2" xfId="14632"/>
    <cellStyle name="Note 5 9 6 2 2 2" xfId="32067"/>
    <cellStyle name="Note 5 9 6 2 2 3" xfId="46519"/>
    <cellStyle name="Note 5 9 6 2 3" xfId="17093"/>
    <cellStyle name="Note 5 9 6 2 3 2" xfId="34528"/>
    <cellStyle name="Note 5 9 6 2 3 3" xfId="48980"/>
    <cellStyle name="Note 5 9 6 2 4" xfId="22774"/>
    <cellStyle name="Note 5 9 6 2 5" xfId="37226"/>
    <cellStyle name="Note 5 9 6 3" xfId="7800"/>
    <cellStyle name="Note 5 9 6 3 2" xfId="25235"/>
    <cellStyle name="Note 5 9 6 3 3" xfId="39687"/>
    <cellStyle name="Note 5 9 6 4" xfId="10241"/>
    <cellStyle name="Note 5 9 6 4 2" xfId="27676"/>
    <cellStyle name="Note 5 9 6 4 3" xfId="42128"/>
    <cellStyle name="Note 5 9 6 5" xfId="12661"/>
    <cellStyle name="Note 5 9 6 5 2" xfId="30096"/>
    <cellStyle name="Note 5 9 6 5 3" xfId="44548"/>
    <cellStyle name="Note 5 9 6 6" xfId="19668"/>
    <cellStyle name="Note 5 9 7" xfId="2828"/>
    <cellStyle name="Note 5 9 7 2" xfId="5339"/>
    <cellStyle name="Note 5 9 7 2 2" xfId="14633"/>
    <cellStyle name="Note 5 9 7 2 2 2" xfId="32068"/>
    <cellStyle name="Note 5 9 7 2 2 3" xfId="46520"/>
    <cellStyle name="Note 5 9 7 2 3" xfId="17094"/>
    <cellStyle name="Note 5 9 7 2 3 2" xfId="34529"/>
    <cellStyle name="Note 5 9 7 2 3 3" xfId="48981"/>
    <cellStyle name="Note 5 9 7 2 4" xfId="22775"/>
    <cellStyle name="Note 5 9 7 2 5" xfId="37227"/>
    <cellStyle name="Note 5 9 7 3" xfId="7801"/>
    <cellStyle name="Note 5 9 7 3 2" xfId="25236"/>
    <cellStyle name="Note 5 9 7 3 3" xfId="39688"/>
    <cellStyle name="Note 5 9 7 4" xfId="10242"/>
    <cellStyle name="Note 5 9 7 4 2" xfId="27677"/>
    <cellStyle name="Note 5 9 7 4 3" xfId="42129"/>
    <cellStyle name="Note 5 9 7 5" xfId="12662"/>
    <cellStyle name="Note 5 9 7 5 2" xfId="30097"/>
    <cellStyle name="Note 5 9 7 5 3" xfId="44549"/>
    <cellStyle name="Note 5 9 7 6" xfId="19669"/>
    <cellStyle name="Note 5 9 8" xfId="2829"/>
    <cellStyle name="Note 5 9 8 2" xfId="5340"/>
    <cellStyle name="Note 5 9 8 2 2" xfId="22776"/>
    <cellStyle name="Note 5 9 8 2 3" xfId="37228"/>
    <cellStyle name="Note 5 9 8 3" xfId="7802"/>
    <cellStyle name="Note 5 9 8 3 2" xfId="25237"/>
    <cellStyle name="Note 5 9 8 3 3" xfId="39689"/>
    <cellStyle name="Note 5 9 8 4" xfId="10243"/>
    <cellStyle name="Note 5 9 8 4 2" xfId="27678"/>
    <cellStyle name="Note 5 9 8 4 3" xfId="42130"/>
    <cellStyle name="Note 5 9 8 5" xfId="12663"/>
    <cellStyle name="Note 5 9 8 5 2" xfId="30098"/>
    <cellStyle name="Note 5 9 8 5 3" xfId="44550"/>
    <cellStyle name="Note 5 9 8 6" xfId="15487"/>
    <cellStyle name="Note 5 9 8 6 2" xfId="32922"/>
    <cellStyle name="Note 5 9 8 6 3" xfId="47374"/>
    <cellStyle name="Note 5 9 8 7" xfId="19670"/>
    <cellStyle name="Note 5 9 8 8" xfId="20649"/>
    <cellStyle name="Note 5 9 9" xfId="5321"/>
    <cellStyle name="Note 5 9 9 2" xfId="14619"/>
    <cellStyle name="Note 5 9 9 2 2" xfId="32054"/>
    <cellStyle name="Note 5 9 9 2 3" xfId="46506"/>
    <cellStyle name="Note 5 9 9 3" xfId="17080"/>
    <cellStyle name="Note 5 9 9 3 2" xfId="34515"/>
    <cellStyle name="Note 5 9 9 3 3" xfId="48967"/>
    <cellStyle name="Note 5 9 9 4" xfId="22757"/>
    <cellStyle name="Note 5 9 9 5" xfId="37209"/>
    <cellStyle name="Note 6" xfId="2830"/>
    <cellStyle name="Note 6 10" xfId="2831"/>
    <cellStyle name="Note 6 10 10" xfId="7804"/>
    <cellStyle name="Note 6 10 10 2" xfId="25239"/>
    <cellStyle name="Note 6 10 10 3" xfId="39691"/>
    <cellStyle name="Note 6 10 11" xfId="10245"/>
    <cellStyle name="Note 6 10 11 2" xfId="27680"/>
    <cellStyle name="Note 6 10 11 3" xfId="42132"/>
    <cellStyle name="Note 6 10 12" xfId="12665"/>
    <cellStyle name="Note 6 10 12 2" xfId="30100"/>
    <cellStyle name="Note 6 10 12 3" xfId="44552"/>
    <cellStyle name="Note 6 10 13" xfId="19672"/>
    <cellStyle name="Note 6 10 2" xfId="2832"/>
    <cellStyle name="Note 6 10 2 2" xfId="2833"/>
    <cellStyle name="Note 6 10 2 2 2" xfId="5344"/>
    <cellStyle name="Note 6 10 2 2 2 2" xfId="14637"/>
    <cellStyle name="Note 6 10 2 2 2 2 2" xfId="32072"/>
    <cellStyle name="Note 6 10 2 2 2 2 3" xfId="46524"/>
    <cellStyle name="Note 6 10 2 2 2 3" xfId="17098"/>
    <cellStyle name="Note 6 10 2 2 2 3 2" xfId="34533"/>
    <cellStyle name="Note 6 10 2 2 2 3 3" xfId="48985"/>
    <cellStyle name="Note 6 10 2 2 2 4" xfId="22780"/>
    <cellStyle name="Note 6 10 2 2 2 5" xfId="37232"/>
    <cellStyle name="Note 6 10 2 2 3" xfId="7806"/>
    <cellStyle name="Note 6 10 2 2 3 2" xfId="25241"/>
    <cellStyle name="Note 6 10 2 2 3 3" xfId="39693"/>
    <cellStyle name="Note 6 10 2 2 4" xfId="10247"/>
    <cellStyle name="Note 6 10 2 2 4 2" xfId="27682"/>
    <cellStyle name="Note 6 10 2 2 4 3" xfId="42134"/>
    <cellStyle name="Note 6 10 2 2 5" xfId="12667"/>
    <cellStyle name="Note 6 10 2 2 5 2" xfId="30102"/>
    <cellStyle name="Note 6 10 2 2 5 3" xfId="44554"/>
    <cellStyle name="Note 6 10 2 2 6" xfId="19674"/>
    <cellStyle name="Note 6 10 2 3" xfId="2834"/>
    <cellStyle name="Note 6 10 2 3 2" xfId="5345"/>
    <cellStyle name="Note 6 10 2 3 2 2" xfId="14638"/>
    <cellStyle name="Note 6 10 2 3 2 2 2" xfId="32073"/>
    <cellStyle name="Note 6 10 2 3 2 2 3" xfId="46525"/>
    <cellStyle name="Note 6 10 2 3 2 3" xfId="17099"/>
    <cellStyle name="Note 6 10 2 3 2 3 2" xfId="34534"/>
    <cellStyle name="Note 6 10 2 3 2 3 3" xfId="48986"/>
    <cellStyle name="Note 6 10 2 3 2 4" xfId="22781"/>
    <cellStyle name="Note 6 10 2 3 2 5" xfId="37233"/>
    <cellStyle name="Note 6 10 2 3 3" xfId="7807"/>
    <cellStyle name="Note 6 10 2 3 3 2" xfId="25242"/>
    <cellStyle name="Note 6 10 2 3 3 3" xfId="39694"/>
    <cellStyle name="Note 6 10 2 3 4" xfId="10248"/>
    <cellStyle name="Note 6 10 2 3 4 2" xfId="27683"/>
    <cellStyle name="Note 6 10 2 3 4 3" xfId="42135"/>
    <cellStyle name="Note 6 10 2 3 5" xfId="12668"/>
    <cellStyle name="Note 6 10 2 3 5 2" xfId="30103"/>
    <cellStyle name="Note 6 10 2 3 5 3" xfId="44555"/>
    <cellStyle name="Note 6 10 2 3 6" xfId="19675"/>
    <cellStyle name="Note 6 10 2 4" xfId="2835"/>
    <cellStyle name="Note 6 10 2 4 2" xfId="5346"/>
    <cellStyle name="Note 6 10 2 4 2 2" xfId="22782"/>
    <cellStyle name="Note 6 10 2 4 2 3" xfId="37234"/>
    <cellStyle name="Note 6 10 2 4 3" xfId="7808"/>
    <cellStyle name="Note 6 10 2 4 3 2" xfId="25243"/>
    <cellStyle name="Note 6 10 2 4 3 3" xfId="39695"/>
    <cellStyle name="Note 6 10 2 4 4" xfId="10249"/>
    <cellStyle name="Note 6 10 2 4 4 2" xfId="27684"/>
    <cellStyle name="Note 6 10 2 4 4 3" xfId="42136"/>
    <cellStyle name="Note 6 10 2 4 5" xfId="12669"/>
    <cellStyle name="Note 6 10 2 4 5 2" xfId="30104"/>
    <cellStyle name="Note 6 10 2 4 5 3" xfId="44556"/>
    <cellStyle name="Note 6 10 2 4 6" xfId="15488"/>
    <cellStyle name="Note 6 10 2 4 6 2" xfId="32923"/>
    <cellStyle name="Note 6 10 2 4 6 3" xfId="47375"/>
    <cellStyle name="Note 6 10 2 4 7" xfId="19676"/>
    <cellStyle name="Note 6 10 2 4 8" xfId="20650"/>
    <cellStyle name="Note 6 10 2 5" xfId="5343"/>
    <cellStyle name="Note 6 10 2 5 2" xfId="14636"/>
    <cellStyle name="Note 6 10 2 5 2 2" xfId="32071"/>
    <cellStyle name="Note 6 10 2 5 2 3" xfId="46523"/>
    <cellStyle name="Note 6 10 2 5 3" xfId="17097"/>
    <cellStyle name="Note 6 10 2 5 3 2" xfId="34532"/>
    <cellStyle name="Note 6 10 2 5 3 3" xfId="48984"/>
    <cellStyle name="Note 6 10 2 5 4" xfId="22779"/>
    <cellStyle name="Note 6 10 2 5 5" xfId="37231"/>
    <cellStyle name="Note 6 10 2 6" xfId="7805"/>
    <cellStyle name="Note 6 10 2 6 2" xfId="25240"/>
    <cellStyle name="Note 6 10 2 6 3" xfId="39692"/>
    <cellStyle name="Note 6 10 2 7" xfId="10246"/>
    <cellStyle name="Note 6 10 2 7 2" xfId="27681"/>
    <cellStyle name="Note 6 10 2 7 3" xfId="42133"/>
    <cellStyle name="Note 6 10 2 8" xfId="12666"/>
    <cellStyle name="Note 6 10 2 8 2" xfId="30101"/>
    <cellStyle name="Note 6 10 2 8 3" xfId="44553"/>
    <cellStyle name="Note 6 10 2 9" xfId="19673"/>
    <cellStyle name="Note 6 10 3" xfId="2836"/>
    <cellStyle name="Note 6 10 3 2" xfId="2837"/>
    <cellStyle name="Note 6 10 3 2 2" xfId="5348"/>
    <cellStyle name="Note 6 10 3 2 2 2" xfId="14640"/>
    <cellStyle name="Note 6 10 3 2 2 2 2" xfId="32075"/>
    <cellStyle name="Note 6 10 3 2 2 2 3" xfId="46527"/>
    <cellStyle name="Note 6 10 3 2 2 3" xfId="17101"/>
    <cellStyle name="Note 6 10 3 2 2 3 2" xfId="34536"/>
    <cellStyle name="Note 6 10 3 2 2 3 3" xfId="48988"/>
    <cellStyle name="Note 6 10 3 2 2 4" xfId="22784"/>
    <cellStyle name="Note 6 10 3 2 2 5" xfId="37236"/>
    <cellStyle name="Note 6 10 3 2 3" xfId="7810"/>
    <cellStyle name="Note 6 10 3 2 3 2" xfId="25245"/>
    <cellStyle name="Note 6 10 3 2 3 3" xfId="39697"/>
    <cellStyle name="Note 6 10 3 2 4" xfId="10251"/>
    <cellStyle name="Note 6 10 3 2 4 2" xfId="27686"/>
    <cellStyle name="Note 6 10 3 2 4 3" xfId="42138"/>
    <cellStyle name="Note 6 10 3 2 5" xfId="12671"/>
    <cellStyle name="Note 6 10 3 2 5 2" xfId="30106"/>
    <cellStyle name="Note 6 10 3 2 5 3" xfId="44558"/>
    <cellStyle name="Note 6 10 3 2 6" xfId="19678"/>
    <cellStyle name="Note 6 10 3 3" xfId="2838"/>
    <cellStyle name="Note 6 10 3 3 2" xfId="5349"/>
    <cellStyle name="Note 6 10 3 3 2 2" xfId="14641"/>
    <cellStyle name="Note 6 10 3 3 2 2 2" xfId="32076"/>
    <cellStyle name="Note 6 10 3 3 2 2 3" xfId="46528"/>
    <cellStyle name="Note 6 10 3 3 2 3" xfId="17102"/>
    <cellStyle name="Note 6 10 3 3 2 3 2" xfId="34537"/>
    <cellStyle name="Note 6 10 3 3 2 3 3" xfId="48989"/>
    <cellStyle name="Note 6 10 3 3 2 4" xfId="22785"/>
    <cellStyle name="Note 6 10 3 3 2 5" xfId="37237"/>
    <cellStyle name="Note 6 10 3 3 3" xfId="7811"/>
    <cellStyle name="Note 6 10 3 3 3 2" xfId="25246"/>
    <cellStyle name="Note 6 10 3 3 3 3" xfId="39698"/>
    <cellStyle name="Note 6 10 3 3 4" xfId="10252"/>
    <cellStyle name="Note 6 10 3 3 4 2" xfId="27687"/>
    <cellStyle name="Note 6 10 3 3 4 3" xfId="42139"/>
    <cellStyle name="Note 6 10 3 3 5" xfId="12672"/>
    <cellStyle name="Note 6 10 3 3 5 2" xfId="30107"/>
    <cellStyle name="Note 6 10 3 3 5 3" xfId="44559"/>
    <cellStyle name="Note 6 10 3 3 6" xfId="19679"/>
    <cellStyle name="Note 6 10 3 4" xfId="2839"/>
    <cellStyle name="Note 6 10 3 4 2" xfId="5350"/>
    <cellStyle name="Note 6 10 3 4 2 2" xfId="22786"/>
    <cellStyle name="Note 6 10 3 4 2 3" xfId="37238"/>
    <cellStyle name="Note 6 10 3 4 3" xfId="7812"/>
    <cellStyle name="Note 6 10 3 4 3 2" xfId="25247"/>
    <cellStyle name="Note 6 10 3 4 3 3" xfId="39699"/>
    <cellStyle name="Note 6 10 3 4 4" xfId="10253"/>
    <cellStyle name="Note 6 10 3 4 4 2" xfId="27688"/>
    <cellStyle name="Note 6 10 3 4 4 3" xfId="42140"/>
    <cellStyle name="Note 6 10 3 4 5" xfId="12673"/>
    <cellStyle name="Note 6 10 3 4 5 2" xfId="30108"/>
    <cellStyle name="Note 6 10 3 4 5 3" xfId="44560"/>
    <cellStyle name="Note 6 10 3 4 6" xfId="15489"/>
    <cellStyle name="Note 6 10 3 4 6 2" xfId="32924"/>
    <cellStyle name="Note 6 10 3 4 6 3" xfId="47376"/>
    <cellStyle name="Note 6 10 3 4 7" xfId="19680"/>
    <cellStyle name="Note 6 10 3 4 8" xfId="20651"/>
    <cellStyle name="Note 6 10 3 5" xfId="5347"/>
    <cellStyle name="Note 6 10 3 5 2" xfId="14639"/>
    <cellStyle name="Note 6 10 3 5 2 2" xfId="32074"/>
    <cellStyle name="Note 6 10 3 5 2 3" xfId="46526"/>
    <cellStyle name="Note 6 10 3 5 3" xfId="17100"/>
    <cellStyle name="Note 6 10 3 5 3 2" xfId="34535"/>
    <cellStyle name="Note 6 10 3 5 3 3" xfId="48987"/>
    <cellStyle name="Note 6 10 3 5 4" xfId="22783"/>
    <cellStyle name="Note 6 10 3 5 5" xfId="37235"/>
    <cellStyle name="Note 6 10 3 6" xfId="7809"/>
    <cellStyle name="Note 6 10 3 6 2" xfId="25244"/>
    <cellStyle name="Note 6 10 3 6 3" xfId="39696"/>
    <cellStyle name="Note 6 10 3 7" xfId="10250"/>
    <cellStyle name="Note 6 10 3 7 2" xfId="27685"/>
    <cellStyle name="Note 6 10 3 7 3" xfId="42137"/>
    <cellStyle name="Note 6 10 3 8" xfId="12670"/>
    <cellStyle name="Note 6 10 3 8 2" xfId="30105"/>
    <cellStyle name="Note 6 10 3 8 3" xfId="44557"/>
    <cellStyle name="Note 6 10 3 9" xfId="19677"/>
    <cellStyle name="Note 6 10 4" xfId="2840"/>
    <cellStyle name="Note 6 10 4 2" xfId="2841"/>
    <cellStyle name="Note 6 10 4 2 2" xfId="5352"/>
    <cellStyle name="Note 6 10 4 2 2 2" xfId="14643"/>
    <cellStyle name="Note 6 10 4 2 2 2 2" xfId="32078"/>
    <cellStyle name="Note 6 10 4 2 2 2 3" xfId="46530"/>
    <cellStyle name="Note 6 10 4 2 2 3" xfId="17104"/>
    <cellStyle name="Note 6 10 4 2 2 3 2" xfId="34539"/>
    <cellStyle name="Note 6 10 4 2 2 3 3" xfId="48991"/>
    <cellStyle name="Note 6 10 4 2 2 4" xfId="22788"/>
    <cellStyle name="Note 6 10 4 2 2 5" xfId="37240"/>
    <cellStyle name="Note 6 10 4 2 3" xfId="7814"/>
    <cellStyle name="Note 6 10 4 2 3 2" xfId="25249"/>
    <cellStyle name="Note 6 10 4 2 3 3" xfId="39701"/>
    <cellStyle name="Note 6 10 4 2 4" xfId="10255"/>
    <cellStyle name="Note 6 10 4 2 4 2" xfId="27690"/>
    <cellStyle name="Note 6 10 4 2 4 3" xfId="42142"/>
    <cellStyle name="Note 6 10 4 2 5" xfId="12675"/>
    <cellStyle name="Note 6 10 4 2 5 2" xfId="30110"/>
    <cellStyle name="Note 6 10 4 2 5 3" xfId="44562"/>
    <cellStyle name="Note 6 10 4 2 6" xfId="19682"/>
    <cellStyle name="Note 6 10 4 3" xfId="2842"/>
    <cellStyle name="Note 6 10 4 3 2" xfId="5353"/>
    <cellStyle name="Note 6 10 4 3 2 2" xfId="14644"/>
    <cellStyle name="Note 6 10 4 3 2 2 2" xfId="32079"/>
    <cellStyle name="Note 6 10 4 3 2 2 3" xfId="46531"/>
    <cellStyle name="Note 6 10 4 3 2 3" xfId="17105"/>
    <cellStyle name="Note 6 10 4 3 2 3 2" xfId="34540"/>
    <cellStyle name="Note 6 10 4 3 2 3 3" xfId="48992"/>
    <cellStyle name="Note 6 10 4 3 2 4" xfId="22789"/>
    <cellStyle name="Note 6 10 4 3 2 5" xfId="37241"/>
    <cellStyle name="Note 6 10 4 3 3" xfId="7815"/>
    <cellStyle name="Note 6 10 4 3 3 2" xfId="25250"/>
    <cellStyle name="Note 6 10 4 3 3 3" xfId="39702"/>
    <cellStyle name="Note 6 10 4 3 4" xfId="10256"/>
    <cellStyle name="Note 6 10 4 3 4 2" xfId="27691"/>
    <cellStyle name="Note 6 10 4 3 4 3" xfId="42143"/>
    <cellStyle name="Note 6 10 4 3 5" xfId="12676"/>
    <cellStyle name="Note 6 10 4 3 5 2" xfId="30111"/>
    <cellStyle name="Note 6 10 4 3 5 3" xfId="44563"/>
    <cellStyle name="Note 6 10 4 3 6" xfId="19683"/>
    <cellStyle name="Note 6 10 4 4" xfId="2843"/>
    <cellStyle name="Note 6 10 4 4 2" xfId="5354"/>
    <cellStyle name="Note 6 10 4 4 2 2" xfId="22790"/>
    <cellStyle name="Note 6 10 4 4 2 3" xfId="37242"/>
    <cellStyle name="Note 6 10 4 4 3" xfId="7816"/>
    <cellStyle name="Note 6 10 4 4 3 2" xfId="25251"/>
    <cellStyle name="Note 6 10 4 4 3 3" xfId="39703"/>
    <cellStyle name="Note 6 10 4 4 4" xfId="10257"/>
    <cellStyle name="Note 6 10 4 4 4 2" xfId="27692"/>
    <cellStyle name="Note 6 10 4 4 4 3" xfId="42144"/>
    <cellStyle name="Note 6 10 4 4 5" xfId="12677"/>
    <cellStyle name="Note 6 10 4 4 5 2" xfId="30112"/>
    <cellStyle name="Note 6 10 4 4 5 3" xfId="44564"/>
    <cellStyle name="Note 6 10 4 4 6" xfId="15490"/>
    <cellStyle name="Note 6 10 4 4 6 2" xfId="32925"/>
    <cellStyle name="Note 6 10 4 4 6 3" xfId="47377"/>
    <cellStyle name="Note 6 10 4 4 7" xfId="19684"/>
    <cellStyle name="Note 6 10 4 4 8" xfId="20652"/>
    <cellStyle name="Note 6 10 4 5" xfId="5351"/>
    <cellStyle name="Note 6 10 4 5 2" xfId="14642"/>
    <cellStyle name="Note 6 10 4 5 2 2" xfId="32077"/>
    <cellStyle name="Note 6 10 4 5 2 3" xfId="46529"/>
    <cellStyle name="Note 6 10 4 5 3" xfId="17103"/>
    <cellStyle name="Note 6 10 4 5 3 2" xfId="34538"/>
    <cellStyle name="Note 6 10 4 5 3 3" xfId="48990"/>
    <cellStyle name="Note 6 10 4 5 4" xfId="22787"/>
    <cellStyle name="Note 6 10 4 5 5" xfId="37239"/>
    <cellStyle name="Note 6 10 4 6" xfId="7813"/>
    <cellStyle name="Note 6 10 4 6 2" xfId="25248"/>
    <cellStyle name="Note 6 10 4 6 3" xfId="39700"/>
    <cellStyle name="Note 6 10 4 7" xfId="10254"/>
    <cellStyle name="Note 6 10 4 7 2" xfId="27689"/>
    <cellStyle name="Note 6 10 4 7 3" xfId="42141"/>
    <cellStyle name="Note 6 10 4 8" xfId="12674"/>
    <cellStyle name="Note 6 10 4 8 2" xfId="30109"/>
    <cellStyle name="Note 6 10 4 8 3" xfId="44561"/>
    <cellStyle name="Note 6 10 4 9" xfId="19681"/>
    <cellStyle name="Note 6 10 5" xfId="2844"/>
    <cellStyle name="Note 6 10 5 2" xfId="2845"/>
    <cellStyle name="Note 6 10 5 2 2" xfId="5356"/>
    <cellStyle name="Note 6 10 5 2 2 2" xfId="14646"/>
    <cellStyle name="Note 6 10 5 2 2 2 2" xfId="32081"/>
    <cellStyle name="Note 6 10 5 2 2 2 3" xfId="46533"/>
    <cellStyle name="Note 6 10 5 2 2 3" xfId="17107"/>
    <cellStyle name="Note 6 10 5 2 2 3 2" xfId="34542"/>
    <cellStyle name="Note 6 10 5 2 2 3 3" xfId="48994"/>
    <cellStyle name="Note 6 10 5 2 2 4" xfId="22792"/>
    <cellStyle name="Note 6 10 5 2 2 5" xfId="37244"/>
    <cellStyle name="Note 6 10 5 2 3" xfId="7818"/>
    <cellStyle name="Note 6 10 5 2 3 2" xfId="25253"/>
    <cellStyle name="Note 6 10 5 2 3 3" xfId="39705"/>
    <cellStyle name="Note 6 10 5 2 4" xfId="10259"/>
    <cellStyle name="Note 6 10 5 2 4 2" xfId="27694"/>
    <cellStyle name="Note 6 10 5 2 4 3" xfId="42146"/>
    <cellStyle name="Note 6 10 5 2 5" xfId="12679"/>
    <cellStyle name="Note 6 10 5 2 5 2" xfId="30114"/>
    <cellStyle name="Note 6 10 5 2 5 3" xfId="44566"/>
    <cellStyle name="Note 6 10 5 2 6" xfId="19686"/>
    <cellStyle name="Note 6 10 5 3" xfId="2846"/>
    <cellStyle name="Note 6 10 5 3 2" xfId="5357"/>
    <cellStyle name="Note 6 10 5 3 2 2" xfId="14647"/>
    <cellStyle name="Note 6 10 5 3 2 2 2" xfId="32082"/>
    <cellStyle name="Note 6 10 5 3 2 2 3" xfId="46534"/>
    <cellStyle name="Note 6 10 5 3 2 3" xfId="17108"/>
    <cellStyle name="Note 6 10 5 3 2 3 2" xfId="34543"/>
    <cellStyle name="Note 6 10 5 3 2 3 3" xfId="48995"/>
    <cellStyle name="Note 6 10 5 3 2 4" xfId="22793"/>
    <cellStyle name="Note 6 10 5 3 2 5" xfId="37245"/>
    <cellStyle name="Note 6 10 5 3 3" xfId="7819"/>
    <cellStyle name="Note 6 10 5 3 3 2" xfId="25254"/>
    <cellStyle name="Note 6 10 5 3 3 3" xfId="39706"/>
    <cellStyle name="Note 6 10 5 3 4" xfId="10260"/>
    <cellStyle name="Note 6 10 5 3 4 2" xfId="27695"/>
    <cellStyle name="Note 6 10 5 3 4 3" xfId="42147"/>
    <cellStyle name="Note 6 10 5 3 5" xfId="12680"/>
    <cellStyle name="Note 6 10 5 3 5 2" xfId="30115"/>
    <cellStyle name="Note 6 10 5 3 5 3" xfId="44567"/>
    <cellStyle name="Note 6 10 5 3 6" xfId="19687"/>
    <cellStyle name="Note 6 10 5 4" xfId="2847"/>
    <cellStyle name="Note 6 10 5 4 2" xfId="5358"/>
    <cellStyle name="Note 6 10 5 4 2 2" xfId="22794"/>
    <cellStyle name="Note 6 10 5 4 2 3" xfId="37246"/>
    <cellStyle name="Note 6 10 5 4 3" xfId="7820"/>
    <cellStyle name="Note 6 10 5 4 3 2" xfId="25255"/>
    <cellStyle name="Note 6 10 5 4 3 3" xfId="39707"/>
    <cellStyle name="Note 6 10 5 4 4" xfId="10261"/>
    <cellStyle name="Note 6 10 5 4 4 2" xfId="27696"/>
    <cellStyle name="Note 6 10 5 4 4 3" xfId="42148"/>
    <cellStyle name="Note 6 10 5 4 5" xfId="12681"/>
    <cellStyle name="Note 6 10 5 4 5 2" xfId="30116"/>
    <cellStyle name="Note 6 10 5 4 5 3" xfId="44568"/>
    <cellStyle name="Note 6 10 5 4 6" xfId="15491"/>
    <cellStyle name="Note 6 10 5 4 6 2" xfId="32926"/>
    <cellStyle name="Note 6 10 5 4 6 3" xfId="47378"/>
    <cellStyle name="Note 6 10 5 4 7" xfId="19688"/>
    <cellStyle name="Note 6 10 5 4 8" xfId="20653"/>
    <cellStyle name="Note 6 10 5 5" xfId="5355"/>
    <cellStyle name="Note 6 10 5 5 2" xfId="14645"/>
    <cellStyle name="Note 6 10 5 5 2 2" xfId="32080"/>
    <cellStyle name="Note 6 10 5 5 2 3" xfId="46532"/>
    <cellStyle name="Note 6 10 5 5 3" xfId="17106"/>
    <cellStyle name="Note 6 10 5 5 3 2" xfId="34541"/>
    <cellStyle name="Note 6 10 5 5 3 3" xfId="48993"/>
    <cellStyle name="Note 6 10 5 5 4" xfId="22791"/>
    <cellStyle name="Note 6 10 5 5 5" xfId="37243"/>
    <cellStyle name="Note 6 10 5 6" xfId="7817"/>
    <cellStyle name="Note 6 10 5 6 2" xfId="25252"/>
    <cellStyle name="Note 6 10 5 6 3" xfId="39704"/>
    <cellStyle name="Note 6 10 5 7" xfId="10258"/>
    <cellStyle name="Note 6 10 5 7 2" xfId="27693"/>
    <cellStyle name="Note 6 10 5 7 3" xfId="42145"/>
    <cellStyle name="Note 6 10 5 8" xfId="12678"/>
    <cellStyle name="Note 6 10 5 8 2" xfId="30113"/>
    <cellStyle name="Note 6 10 5 8 3" xfId="44565"/>
    <cellStyle name="Note 6 10 5 9" xfId="19685"/>
    <cellStyle name="Note 6 10 6" xfId="2848"/>
    <cellStyle name="Note 6 10 6 2" xfId="5359"/>
    <cellStyle name="Note 6 10 6 2 2" xfId="14648"/>
    <cellStyle name="Note 6 10 6 2 2 2" xfId="32083"/>
    <cellStyle name="Note 6 10 6 2 2 3" xfId="46535"/>
    <cellStyle name="Note 6 10 6 2 3" xfId="17109"/>
    <cellStyle name="Note 6 10 6 2 3 2" xfId="34544"/>
    <cellStyle name="Note 6 10 6 2 3 3" xfId="48996"/>
    <cellStyle name="Note 6 10 6 2 4" xfId="22795"/>
    <cellStyle name="Note 6 10 6 2 5" xfId="37247"/>
    <cellStyle name="Note 6 10 6 3" xfId="7821"/>
    <cellStyle name="Note 6 10 6 3 2" xfId="25256"/>
    <cellStyle name="Note 6 10 6 3 3" xfId="39708"/>
    <cellStyle name="Note 6 10 6 4" xfId="10262"/>
    <cellStyle name="Note 6 10 6 4 2" xfId="27697"/>
    <cellStyle name="Note 6 10 6 4 3" xfId="42149"/>
    <cellStyle name="Note 6 10 6 5" xfId="12682"/>
    <cellStyle name="Note 6 10 6 5 2" xfId="30117"/>
    <cellStyle name="Note 6 10 6 5 3" xfId="44569"/>
    <cellStyle name="Note 6 10 6 6" xfId="19689"/>
    <cellStyle name="Note 6 10 7" xfId="2849"/>
    <cellStyle name="Note 6 10 7 2" xfId="5360"/>
    <cellStyle name="Note 6 10 7 2 2" xfId="14649"/>
    <cellStyle name="Note 6 10 7 2 2 2" xfId="32084"/>
    <cellStyle name="Note 6 10 7 2 2 3" xfId="46536"/>
    <cellStyle name="Note 6 10 7 2 3" xfId="17110"/>
    <cellStyle name="Note 6 10 7 2 3 2" xfId="34545"/>
    <cellStyle name="Note 6 10 7 2 3 3" xfId="48997"/>
    <cellStyle name="Note 6 10 7 2 4" xfId="22796"/>
    <cellStyle name="Note 6 10 7 2 5" xfId="37248"/>
    <cellStyle name="Note 6 10 7 3" xfId="7822"/>
    <cellStyle name="Note 6 10 7 3 2" xfId="25257"/>
    <cellStyle name="Note 6 10 7 3 3" xfId="39709"/>
    <cellStyle name="Note 6 10 7 4" xfId="10263"/>
    <cellStyle name="Note 6 10 7 4 2" xfId="27698"/>
    <cellStyle name="Note 6 10 7 4 3" xfId="42150"/>
    <cellStyle name="Note 6 10 7 5" xfId="12683"/>
    <cellStyle name="Note 6 10 7 5 2" xfId="30118"/>
    <cellStyle name="Note 6 10 7 5 3" xfId="44570"/>
    <cellStyle name="Note 6 10 7 6" xfId="19690"/>
    <cellStyle name="Note 6 10 8" xfId="2850"/>
    <cellStyle name="Note 6 10 8 2" xfId="5361"/>
    <cellStyle name="Note 6 10 8 2 2" xfId="22797"/>
    <cellStyle name="Note 6 10 8 2 3" xfId="37249"/>
    <cellStyle name="Note 6 10 8 3" xfId="7823"/>
    <cellStyle name="Note 6 10 8 3 2" xfId="25258"/>
    <cellStyle name="Note 6 10 8 3 3" xfId="39710"/>
    <cellStyle name="Note 6 10 8 4" xfId="10264"/>
    <cellStyle name="Note 6 10 8 4 2" xfId="27699"/>
    <cellStyle name="Note 6 10 8 4 3" xfId="42151"/>
    <cellStyle name="Note 6 10 8 5" xfId="12684"/>
    <cellStyle name="Note 6 10 8 5 2" xfId="30119"/>
    <cellStyle name="Note 6 10 8 5 3" xfId="44571"/>
    <cellStyle name="Note 6 10 8 6" xfId="15492"/>
    <cellStyle name="Note 6 10 8 6 2" xfId="32927"/>
    <cellStyle name="Note 6 10 8 6 3" xfId="47379"/>
    <cellStyle name="Note 6 10 8 7" xfId="19691"/>
    <cellStyle name="Note 6 10 8 8" xfId="20654"/>
    <cellStyle name="Note 6 10 9" xfId="5342"/>
    <cellStyle name="Note 6 10 9 2" xfId="14635"/>
    <cellStyle name="Note 6 10 9 2 2" xfId="32070"/>
    <cellStyle name="Note 6 10 9 2 3" xfId="46522"/>
    <cellStyle name="Note 6 10 9 3" xfId="17096"/>
    <cellStyle name="Note 6 10 9 3 2" xfId="34531"/>
    <cellStyle name="Note 6 10 9 3 3" xfId="48983"/>
    <cellStyle name="Note 6 10 9 4" xfId="22778"/>
    <cellStyle name="Note 6 10 9 5" xfId="37230"/>
    <cellStyle name="Note 6 11" xfId="2851"/>
    <cellStyle name="Note 6 11 10" xfId="7824"/>
    <cellStyle name="Note 6 11 10 2" xfId="25259"/>
    <cellStyle name="Note 6 11 10 3" xfId="39711"/>
    <cellStyle name="Note 6 11 11" xfId="10265"/>
    <cellStyle name="Note 6 11 11 2" xfId="27700"/>
    <cellStyle name="Note 6 11 11 3" xfId="42152"/>
    <cellStyle name="Note 6 11 12" xfId="12685"/>
    <cellStyle name="Note 6 11 12 2" xfId="30120"/>
    <cellStyle name="Note 6 11 12 3" xfId="44572"/>
    <cellStyle name="Note 6 11 13" xfId="19692"/>
    <cellStyle name="Note 6 11 2" xfId="2852"/>
    <cellStyle name="Note 6 11 2 2" xfId="2853"/>
    <cellStyle name="Note 6 11 2 2 2" xfId="5364"/>
    <cellStyle name="Note 6 11 2 2 2 2" xfId="14652"/>
    <cellStyle name="Note 6 11 2 2 2 2 2" xfId="32087"/>
    <cellStyle name="Note 6 11 2 2 2 2 3" xfId="46539"/>
    <cellStyle name="Note 6 11 2 2 2 3" xfId="17113"/>
    <cellStyle name="Note 6 11 2 2 2 3 2" xfId="34548"/>
    <cellStyle name="Note 6 11 2 2 2 3 3" xfId="49000"/>
    <cellStyle name="Note 6 11 2 2 2 4" xfId="22800"/>
    <cellStyle name="Note 6 11 2 2 2 5" xfId="37252"/>
    <cellStyle name="Note 6 11 2 2 3" xfId="7826"/>
    <cellStyle name="Note 6 11 2 2 3 2" xfId="25261"/>
    <cellStyle name="Note 6 11 2 2 3 3" xfId="39713"/>
    <cellStyle name="Note 6 11 2 2 4" xfId="10267"/>
    <cellStyle name="Note 6 11 2 2 4 2" xfId="27702"/>
    <cellStyle name="Note 6 11 2 2 4 3" xfId="42154"/>
    <cellStyle name="Note 6 11 2 2 5" xfId="12687"/>
    <cellStyle name="Note 6 11 2 2 5 2" xfId="30122"/>
    <cellStyle name="Note 6 11 2 2 5 3" xfId="44574"/>
    <cellStyle name="Note 6 11 2 2 6" xfId="19694"/>
    <cellStyle name="Note 6 11 2 3" xfId="2854"/>
    <cellStyle name="Note 6 11 2 3 2" xfId="5365"/>
    <cellStyle name="Note 6 11 2 3 2 2" xfId="14653"/>
    <cellStyle name="Note 6 11 2 3 2 2 2" xfId="32088"/>
    <cellStyle name="Note 6 11 2 3 2 2 3" xfId="46540"/>
    <cellStyle name="Note 6 11 2 3 2 3" xfId="17114"/>
    <cellStyle name="Note 6 11 2 3 2 3 2" xfId="34549"/>
    <cellStyle name="Note 6 11 2 3 2 3 3" xfId="49001"/>
    <cellStyle name="Note 6 11 2 3 2 4" xfId="22801"/>
    <cellStyle name="Note 6 11 2 3 2 5" xfId="37253"/>
    <cellStyle name="Note 6 11 2 3 3" xfId="7827"/>
    <cellStyle name="Note 6 11 2 3 3 2" xfId="25262"/>
    <cellStyle name="Note 6 11 2 3 3 3" xfId="39714"/>
    <cellStyle name="Note 6 11 2 3 4" xfId="10268"/>
    <cellStyle name="Note 6 11 2 3 4 2" xfId="27703"/>
    <cellStyle name="Note 6 11 2 3 4 3" xfId="42155"/>
    <cellStyle name="Note 6 11 2 3 5" xfId="12688"/>
    <cellStyle name="Note 6 11 2 3 5 2" xfId="30123"/>
    <cellStyle name="Note 6 11 2 3 5 3" xfId="44575"/>
    <cellStyle name="Note 6 11 2 3 6" xfId="19695"/>
    <cellStyle name="Note 6 11 2 4" xfId="2855"/>
    <cellStyle name="Note 6 11 2 4 2" xfId="5366"/>
    <cellStyle name="Note 6 11 2 4 2 2" xfId="22802"/>
    <cellStyle name="Note 6 11 2 4 2 3" xfId="37254"/>
    <cellStyle name="Note 6 11 2 4 3" xfId="7828"/>
    <cellStyle name="Note 6 11 2 4 3 2" xfId="25263"/>
    <cellStyle name="Note 6 11 2 4 3 3" xfId="39715"/>
    <cellStyle name="Note 6 11 2 4 4" xfId="10269"/>
    <cellStyle name="Note 6 11 2 4 4 2" xfId="27704"/>
    <cellStyle name="Note 6 11 2 4 4 3" xfId="42156"/>
    <cellStyle name="Note 6 11 2 4 5" xfId="12689"/>
    <cellStyle name="Note 6 11 2 4 5 2" xfId="30124"/>
    <cellStyle name="Note 6 11 2 4 5 3" xfId="44576"/>
    <cellStyle name="Note 6 11 2 4 6" xfId="15493"/>
    <cellStyle name="Note 6 11 2 4 6 2" xfId="32928"/>
    <cellStyle name="Note 6 11 2 4 6 3" xfId="47380"/>
    <cellStyle name="Note 6 11 2 4 7" xfId="19696"/>
    <cellStyle name="Note 6 11 2 4 8" xfId="20655"/>
    <cellStyle name="Note 6 11 2 5" xfId="5363"/>
    <cellStyle name="Note 6 11 2 5 2" xfId="14651"/>
    <cellStyle name="Note 6 11 2 5 2 2" xfId="32086"/>
    <cellStyle name="Note 6 11 2 5 2 3" xfId="46538"/>
    <cellStyle name="Note 6 11 2 5 3" xfId="17112"/>
    <cellStyle name="Note 6 11 2 5 3 2" xfId="34547"/>
    <cellStyle name="Note 6 11 2 5 3 3" xfId="48999"/>
    <cellStyle name="Note 6 11 2 5 4" xfId="22799"/>
    <cellStyle name="Note 6 11 2 5 5" xfId="37251"/>
    <cellStyle name="Note 6 11 2 6" xfId="7825"/>
    <cellStyle name="Note 6 11 2 6 2" xfId="25260"/>
    <cellStyle name="Note 6 11 2 6 3" xfId="39712"/>
    <cellStyle name="Note 6 11 2 7" xfId="10266"/>
    <cellStyle name="Note 6 11 2 7 2" xfId="27701"/>
    <cellStyle name="Note 6 11 2 7 3" xfId="42153"/>
    <cellStyle name="Note 6 11 2 8" xfId="12686"/>
    <cellStyle name="Note 6 11 2 8 2" xfId="30121"/>
    <cellStyle name="Note 6 11 2 8 3" xfId="44573"/>
    <cellStyle name="Note 6 11 2 9" xfId="19693"/>
    <cellStyle name="Note 6 11 3" xfId="2856"/>
    <cellStyle name="Note 6 11 3 2" xfId="2857"/>
    <cellStyle name="Note 6 11 3 2 2" xfId="5368"/>
    <cellStyle name="Note 6 11 3 2 2 2" xfId="14655"/>
    <cellStyle name="Note 6 11 3 2 2 2 2" xfId="32090"/>
    <cellStyle name="Note 6 11 3 2 2 2 3" xfId="46542"/>
    <cellStyle name="Note 6 11 3 2 2 3" xfId="17116"/>
    <cellStyle name="Note 6 11 3 2 2 3 2" xfId="34551"/>
    <cellStyle name="Note 6 11 3 2 2 3 3" xfId="49003"/>
    <cellStyle name="Note 6 11 3 2 2 4" xfId="22804"/>
    <cellStyle name="Note 6 11 3 2 2 5" xfId="37256"/>
    <cellStyle name="Note 6 11 3 2 3" xfId="7830"/>
    <cellStyle name="Note 6 11 3 2 3 2" xfId="25265"/>
    <cellStyle name="Note 6 11 3 2 3 3" xfId="39717"/>
    <cellStyle name="Note 6 11 3 2 4" xfId="10271"/>
    <cellStyle name="Note 6 11 3 2 4 2" xfId="27706"/>
    <cellStyle name="Note 6 11 3 2 4 3" xfId="42158"/>
    <cellStyle name="Note 6 11 3 2 5" xfId="12691"/>
    <cellStyle name="Note 6 11 3 2 5 2" xfId="30126"/>
    <cellStyle name="Note 6 11 3 2 5 3" xfId="44578"/>
    <cellStyle name="Note 6 11 3 2 6" xfId="19698"/>
    <cellStyle name="Note 6 11 3 3" xfId="2858"/>
    <cellStyle name="Note 6 11 3 3 2" xfId="5369"/>
    <cellStyle name="Note 6 11 3 3 2 2" xfId="14656"/>
    <cellStyle name="Note 6 11 3 3 2 2 2" xfId="32091"/>
    <cellStyle name="Note 6 11 3 3 2 2 3" xfId="46543"/>
    <cellStyle name="Note 6 11 3 3 2 3" xfId="17117"/>
    <cellStyle name="Note 6 11 3 3 2 3 2" xfId="34552"/>
    <cellStyle name="Note 6 11 3 3 2 3 3" xfId="49004"/>
    <cellStyle name="Note 6 11 3 3 2 4" xfId="22805"/>
    <cellStyle name="Note 6 11 3 3 2 5" xfId="37257"/>
    <cellStyle name="Note 6 11 3 3 3" xfId="7831"/>
    <cellStyle name="Note 6 11 3 3 3 2" xfId="25266"/>
    <cellStyle name="Note 6 11 3 3 3 3" xfId="39718"/>
    <cellStyle name="Note 6 11 3 3 4" xfId="10272"/>
    <cellStyle name="Note 6 11 3 3 4 2" xfId="27707"/>
    <cellStyle name="Note 6 11 3 3 4 3" xfId="42159"/>
    <cellStyle name="Note 6 11 3 3 5" xfId="12692"/>
    <cellStyle name="Note 6 11 3 3 5 2" xfId="30127"/>
    <cellStyle name="Note 6 11 3 3 5 3" xfId="44579"/>
    <cellStyle name="Note 6 11 3 3 6" xfId="19699"/>
    <cellStyle name="Note 6 11 3 4" xfId="2859"/>
    <cellStyle name="Note 6 11 3 4 2" xfId="5370"/>
    <cellStyle name="Note 6 11 3 4 2 2" xfId="22806"/>
    <cellStyle name="Note 6 11 3 4 2 3" xfId="37258"/>
    <cellStyle name="Note 6 11 3 4 3" xfId="7832"/>
    <cellStyle name="Note 6 11 3 4 3 2" xfId="25267"/>
    <cellStyle name="Note 6 11 3 4 3 3" xfId="39719"/>
    <cellStyle name="Note 6 11 3 4 4" xfId="10273"/>
    <cellStyle name="Note 6 11 3 4 4 2" xfId="27708"/>
    <cellStyle name="Note 6 11 3 4 4 3" xfId="42160"/>
    <cellStyle name="Note 6 11 3 4 5" xfId="12693"/>
    <cellStyle name="Note 6 11 3 4 5 2" xfId="30128"/>
    <cellStyle name="Note 6 11 3 4 5 3" xfId="44580"/>
    <cellStyle name="Note 6 11 3 4 6" xfId="15494"/>
    <cellStyle name="Note 6 11 3 4 6 2" xfId="32929"/>
    <cellStyle name="Note 6 11 3 4 6 3" xfId="47381"/>
    <cellStyle name="Note 6 11 3 4 7" xfId="19700"/>
    <cellStyle name="Note 6 11 3 4 8" xfId="20656"/>
    <cellStyle name="Note 6 11 3 5" xfId="5367"/>
    <cellStyle name="Note 6 11 3 5 2" xfId="14654"/>
    <cellStyle name="Note 6 11 3 5 2 2" xfId="32089"/>
    <cellStyle name="Note 6 11 3 5 2 3" xfId="46541"/>
    <cellStyle name="Note 6 11 3 5 3" xfId="17115"/>
    <cellStyle name="Note 6 11 3 5 3 2" xfId="34550"/>
    <cellStyle name="Note 6 11 3 5 3 3" xfId="49002"/>
    <cellStyle name="Note 6 11 3 5 4" xfId="22803"/>
    <cellStyle name="Note 6 11 3 5 5" xfId="37255"/>
    <cellStyle name="Note 6 11 3 6" xfId="7829"/>
    <cellStyle name="Note 6 11 3 6 2" xfId="25264"/>
    <cellStyle name="Note 6 11 3 6 3" xfId="39716"/>
    <cellStyle name="Note 6 11 3 7" xfId="10270"/>
    <cellStyle name="Note 6 11 3 7 2" xfId="27705"/>
    <cellStyle name="Note 6 11 3 7 3" xfId="42157"/>
    <cellStyle name="Note 6 11 3 8" xfId="12690"/>
    <cellStyle name="Note 6 11 3 8 2" xfId="30125"/>
    <cellStyle name="Note 6 11 3 8 3" xfId="44577"/>
    <cellStyle name="Note 6 11 3 9" xfId="19697"/>
    <cellStyle name="Note 6 11 4" xfId="2860"/>
    <cellStyle name="Note 6 11 4 2" xfId="2861"/>
    <cellStyle name="Note 6 11 4 2 2" xfId="5372"/>
    <cellStyle name="Note 6 11 4 2 2 2" xfId="14658"/>
    <cellStyle name="Note 6 11 4 2 2 2 2" xfId="32093"/>
    <cellStyle name="Note 6 11 4 2 2 2 3" xfId="46545"/>
    <cellStyle name="Note 6 11 4 2 2 3" xfId="17119"/>
    <cellStyle name="Note 6 11 4 2 2 3 2" xfId="34554"/>
    <cellStyle name="Note 6 11 4 2 2 3 3" xfId="49006"/>
    <cellStyle name="Note 6 11 4 2 2 4" xfId="22808"/>
    <cellStyle name="Note 6 11 4 2 2 5" xfId="37260"/>
    <cellStyle name="Note 6 11 4 2 3" xfId="7834"/>
    <cellStyle name="Note 6 11 4 2 3 2" xfId="25269"/>
    <cellStyle name="Note 6 11 4 2 3 3" xfId="39721"/>
    <cellStyle name="Note 6 11 4 2 4" xfId="10275"/>
    <cellStyle name="Note 6 11 4 2 4 2" xfId="27710"/>
    <cellStyle name="Note 6 11 4 2 4 3" xfId="42162"/>
    <cellStyle name="Note 6 11 4 2 5" xfId="12695"/>
    <cellStyle name="Note 6 11 4 2 5 2" xfId="30130"/>
    <cellStyle name="Note 6 11 4 2 5 3" xfId="44582"/>
    <cellStyle name="Note 6 11 4 2 6" xfId="19702"/>
    <cellStyle name="Note 6 11 4 3" xfId="2862"/>
    <cellStyle name="Note 6 11 4 3 2" xfId="5373"/>
    <cellStyle name="Note 6 11 4 3 2 2" xfId="14659"/>
    <cellStyle name="Note 6 11 4 3 2 2 2" xfId="32094"/>
    <cellStyle name="Note 6 11 4 3 2 2 3" xfId="46546"/>
    <cellStyle name="Note 6 11 4 3 2 3" xfId="17120"/>
    <cellStyle name="Note 6 11 4 3 2 3 2" xfId="34555"/>
    <cellStyle name="Note 6 11 4 3 2 3 3" xfId="49007"/>
    <cellStyle name="Note 6 11 4 3 2 4" xfId="22809"/>
    <cellStyle name="Note 6 11 4 3 2 5" xfId="37261"/>
    <cellStyle name="Note 6 11 4 3 3" xfId="7835"/>
    <cellStyle name="Note 6 11 4 3 3 2" xfId="25270"/>
    <cellStyle name="Note 6 11 4 3 3 3" xfId="39722"/>
    <cellStyle name="Note 6 11 4 3 4" xfId="10276"/>
    <cellStyle name="Note 6 11 4 3 4 2" xfId="27711"/>
    <cellStyle name="Note 6 11 4 3 4 3" xfId="42163"/>
    <cellStyle name="Note 6 11 4 3 5" xfId="12696"/>
    <cellStyle name="Note 6 11 4 3 5 2" xfId="30131"/>
    <cellStyle name="Note 6 11 4 3 5 3" xfId="44583"/>
    <cellStyle name="Note 6 11 4 3 6" xfId="19703"/>
    <cellStyle name="Note 6 11 4 4" xfId="2863"/>
    <cellStyle name="Note 6 11 4 4 2" xfId="5374"/>
    <cellStyle name="Note 6 11 4 4 2 2" xfId="22810"/>
    <cellStyle name="Note 6 11 4 4 2 3" xfId="37262"/>
    <cellStyle name="Note 6 11 4 4 3" xfId="7836"/>
    <cellStyle name="Note 6 11 4 4 3 2" xfId="25271"/>
    <cellStyle name="Note 6 11 4 4 3 3" xfId="39723"/>
    <cellStyle name="Note 6 11 4 4 4" xfId="10277"/>
    <cellStyle name="Note 6 11 4 4 4 2" xfId="27712"/>
    <cellStyle name="Note 6 11 4 4 4 3" xfId="42164"/>
    <cellStyle name="Note 6 11 4 4 5" xfId="12697"/>
    <cellStyle name="Note 6 11 4 4 5 2" xfId="30132"/>
    <cellStyle name="Note 6 11 4 4 5 3" xfId="44584"/>
    <cellStyle name="Note 6 11 4 4 6" xfId="15495"/>
    <cellStyle name="Note 6 11 4 4 6 2" xfId="32930"/>
    <cellStyle name="Note 6 11 4 4 6 3" xfId="47382"/>
    <cellStyle name="Note 6 11 4 4 7" xfId="19704"/>
    <cellStyle name="Note 6 11 4 4 8" xfId="20657"/>
    <cellStyle name="Note 6 11 4 5" xfId="5371"/>
    <cellStyle name="Note 6 11 4 5 2" xfId="14657"/>
    <cellStyle name="Note 6 11 4 5 2 2" xfId="32092"/>
    <cellStyle name="Note 6 11 4 5 2 3" xfId="46544"/>
    <cellStyle name="Note 6 11 4 5 3" xfId="17118"/>
    <cellStyle name="Note 6 11 4 5 3 2" xfId="34553"/>
    <cellStyle name="Note 6 11 4 5 3 3" xfId="49005"/>
    <cellStyle name="Note 6 11 4 5 4" xfId="22807"/>
    <cellStyle name="Note 6 11 4 5 5" xfId="37259"/>
    <cellStyle name="Note 6 11 4 6" xfId="7833"/>
    <cellStyle name="Note 6 11 4 6 2" xfId="25268"/>
    <cellStyle name="Note 6 11 4 6 3" xfId="39720"/>
    <cellStyle name="Note 6 11 4 7" xfId="10274"/>
    <cellStyle name="Note 6 11 4 7 2" xfId="27709"/>
    <cellStyle name="Note 6 11 4 7 3" xfId="42161"/>
    <cellStyle name="Note 6 11 4 8" xfId="12694"/>
    <cellStyle name="Note 6 11 4 8 2" xfId="30129"/>
    <cellStyle name="Note 6 11 4 8 3" xfId="44581"/>
    <cellStyle name="Note 6 11 4 9" xfId="19701"/>
    <cellStyle name="Note 6 11 5" xfId="2864"/>
    <cellStyle name="Note 6 11 5 2" xfId="2865"/>
    <cellStyle name="Note 6 11 5 2 2" xfId="5376"/>
    <cellStyle name="Note 6 11 5 2 2 2" xfId="14661"/>
    <cellStyle name="Note 6 11 5 2 2 2 2" xfId="32096"/>
    <cellStyle name="Note 6 11 5 2 2 2 3" xfId="46548"/>
    <cellStyle name="Note 6 11 5 2 2 3" xfId="17122"/>
    <cellStyle name="Note 6 11 5 2 2 3 2" xfId="34557"/>
    <cellStyle name="Note 6 11 5 2 2 3 3" xfId="49009"/>
    <cellStyle name="Note 6 11 5 2 2 4" xfId="22812"/>
    <cellStyle name="Note 6 11 5 2 2 5" xfId="37264"/>
    <cellStyle name="Note 6 11 5 2 3" xfId="7838"/>
    <cellStyle name="Note 6 11 5 2 3 2" xfId="25273"/>
    <cellStyle name="Note 6 11 5 2 3 3" xfId="39725"/>
    <cellStyle name="Note 6 11 5 2 4" xfId="10279"/>
    <cellStyle name="Note 6 11 5 2 4 2" xfId="27714"/>
    <cellStyle name="Note 6 11 5 2 4 3" xfId="42166"/>
    <cellStyle name="Note 6 11 5 2 5" xfId="12699"/>
    <cellStyle name="Note 6 11 5 2 5 2" xfId="30134"/>
    <cellStyle name="Note 6 11 5 2 5 3" xfId="44586"/>
    <cellStyle name="Note 6 11 5 2 6" xfId="19706"/>
    <cellStyle name="Note 6 11 5 3" xfId="2866"/>
    <cellStyle name="Note 6 11 5 3 2" xfId="5377"/>
    <cellStyle name="Note 6 11 5 3 2 2" xfId="14662"/>
    <cellStyle name="Note 6 11 5 3 2 2 2" xfId="32097"/>
    <cellStyle name="Note 6 11 5 3 2 2 3" xfId="46549"/>
    <cellStyle name="Note 6 11 5 3 2 3" xfId="17123"/>
    <cellStyle name="Note 6 11 5 3 2 3 2" xfId="34558"/>
    <cellStyle name="Note 6 11 5 3 2 3 3" xfId="49010"/>
    <cellStyle name="Note 6 11 5 3 2 4" xfId="22813"/>
    <cellStyle name="Note 6 11 5 3 2 5" xfId="37265"/>
    <cellStyle name="Note 6 11 5 3 3" xfId="7839"/>
    <cellStyle name="Note 6 11 5 3 3 2" xfId="25274"/>
    <cellStyle name="Note 6 11 5 3 3 3" xfId="39726"/>
    <cellStyle name="Note 6 11 5 3 4" xfId="10280"/>
    <cellStyle name="Note 6 11 5 3 4 2" xfId="27715"/>
    <cellStyle name="Note 6 11 5 3 4 3" xfId="42167"/>
    <cellStyle name="Note 6 11 5 3 5" xfId="12700"/>
    <cellStyle name="Note 6 11 5 3 5 2" xfId="30135"/>
    <cellStyle name="Note 6 11 5 3 5 3" xfId="44587"/>
    <cellStyle name="Note 6 11 5 3 6" xfId="19707"/>
    <cellStyle name="Note 6 11 5 4" xfId="2867"/>
    <cellStyle name="Note 6 11 5 4 2" xfId="5378"/>
    <cellStyle name="Note 6 11 5 4 2 2" xfId="22814"/>
    <cellStyle name="Note 6 11 5 4 2 3" xfId="37266"/>
    <cellStyle name="Note 6 11 5 4 3" xfId="7840"/>
    <cellStyle name="Note 6 11 5 4 3 2" xfId="25275"/>
    <cellStyle name="Note 6 11 5 4 3 3" xfId="39727"/>
    <cellStyle name="Note 6 11 5 4 4" xfId="10281"/>
    <cellStyle name="Note 6 11 5 4 4 2" xfId="27716"/>
    <cellStyle name="Note 6 11 5 4 4 3" xfId="42168"/>
    <cellStyle name="Note 6 11 5 4 5" xfId="12701"/>
    <cellStyle name="Note 6 11 5 4 5 2" xfId="30136"/>
    <cellStyle name="Note 6 11 5 4 5 3" xfId="44588"/>
    <cellStyle name="Note 6 11 5 4 6" xfId="15496"/>
    <cellStyle name="Note 6 11 5 4 6 2" xfId="32931"/>
    <cellStyle name="Note 6 11 5 4 6 3" xfId="47383"/>
    <cellStyle name="Note 6 11 5 4 7" xfId="19708"/>
    <cellStyle name="Note 6 11 5 4 8" xfId="20658"/>
    <cellStyle name="Note 6 11 5 5" xfId="5375"/>
    <cellStyle name="Note 6 11 5 5 2" xfId="14660"/>
    <cellStyle name="Note 6 11 5 5 2 2" xfId="32095"/>
    <cellStyle name="Note 6 11 5 5 2 3" xfId="46547"/>
    <cellStyle name="Note 6 11 5 5 3" xfId="17121"/>
    <cellStyle name="Note 6 11 5 5 3 2" xfId="34556"/>
    <cellStyle name="Note 6 11 5 5 3 3" xfId="49008"/>
    <cellStyle name="Note 6 11 5 5 4" xfId="22811"/>
    <cellStyle name="Note 6 11 5 5 5" xfId="37263"/>
    <cellStyle name="Note 6 11 5 6" xfId="7837"/>
    <cellStyle name="Note 6 11 5 6 2" xfId="25272"/>
    <cellStyle name="Note 6 11 5 6 3" xfId="39724"/>
    <cellStyle name="Note 6 11 5 7" xfId="10278"/>
    <cellStyle name="Note 6 11 5 7 2" xfId="27713"/>
    <cellStyle name="Note 6 11 5 7 3" xfId="42165"/>
    <cellStyle name="Note 6 11 5 8" xfId="12698"/>
    <cellStyle name="Note 6 11 5 8 2" xfId="30133"/>
    <cellStyle name="Note 6 11 5 8 3" xfId="44585"/>
    <cellStyle name="Note 6 11 5 9" xfId="19705"/>
    <cellStyle name="Note 6 11 6" xfId="2868"/>
    <cellStyle name="Note 6 11 6 2" xfId="5379"/>
    <cellStyle name="Note 6 11 6 2 2" xfId="14663"/>
    <cellStyle name="Note 6 11 6 2 2 2" xfId="32098"/>
    <cellStyle name="Note 6 11 6 2 2 3" xfId="46550"/>
    <cellStyle name="Note 6 11 6 2 3" xfId="17124"/>
    <cellStyle name="Note 6 11 6 2 3 2" xfId="34559"/>
    <cellStyle name="Note 6 11 6 2 3 3" xfId="49011"/>
    <cellStyle name="Note 6 11 6 2 4" xfId="22815"/>
    <cellStyle name="Note 6 11 6 2 5" xfId="37267"/>
    <cellStyle name="Note 6 11 6 3" xfId="7841"/>
    <cellStyle name="Note 6 11 6 3 2" xfId="25276"/>
    <cellStyle name="Note 6 11 6 3 3" xfId="39728"/>
    <cellStyle name="Note 6 11 6 4" xfId="10282"/>
    <cellStyle name="Note 6 11 6 4 2" xfId="27717"/>
    <cellStyle name="Note 6 11 6 4 3" xfId="42169"/>
    <cellStyle name="Note 6 11 6 5" xfId="12702"/>
    <cellStyle name="Note 6 11 6 5 2" xfId="30137"/>
    <cellStyle name="Note 6 11 6 5 3" xfId="44589"/>
    <cellStyle name="Note 6 11 6 6" xfId="19709"/>
    <cellStyle name="Note 6 11 7" xfId="2869"/>
    <cellStyle name="Note 6 11 7 2" xfId="5380"/>
    <cellStyle name="Note 6 11 7 2 2" xfId="14664"/>
    <cellStyle name="Note 6 11 7 2 2 2" xfId="32099"/>
    <cellStyle name="Note 6 11 7 2 2 3" xfId="46551"/>
    <cellStyle name="Note 6 11 7 2 3" xfId="17125"/>
    <cellStyle name="Note 6 11 7 2 3 2" xfId="34560"/>
    <cellStyle name="Note 6 11 7 2 3 3" xfId="49012"/>
    <cellStyle name="Note 6 11 7 2 4" xfId="22816"/>
    <cellStyle name="Note 6 11 7 2 5" xfId="37268"/>
    <cellStyle name="Note 6 11 7 3" xfId="7842"/>
    <cellStyle name="Note 6 11 7 3 2" xfId="25277"/>
    <cellStyle name="Note 6 11 7 3 3" xfId="39729"/>
    <cellStyle name="Note 6 11 7 4" xfId="10283"/>
    <cellStyle name="Note 6 11 7 4 2" xfId="27718"/>
    <cellStyle name="Note 6 11 7 4 3" xfId="42170"/>
    <cellStyle name="Note 6 11 7 5" xfId="12703"/>
    <cellStyle name="Note 6 11 7 5 2" xfId="30138"/>
    <cellStyle name="Note 6 11 7 5 3" xfId="44590"/>
    <cellStyle name="Note 6 11 7 6" xfId="19710"/>
    <cellStyle name="Note 6 11 8" xfId="2870"/>
    <cellStyle name="Note 6 11 8 2" xfId="5381"/>
    <cellStyle name="Note 6 11 8 2 2" xfId="22817"/>
    <cellStyle name="Note 6 11 8 2 3" xfId="37269"/>
    <cellStyle name="Note 6 11 8 3" xfId="7843"/>
    <cellStyle name="Note 6 11 8 3 2" xfId="25278"/>
    <cellStyle name="Note 6 11 8 3 3" xfId="39730"/>
    <cellStyle name="Note 6 11 8 4" xfId="10284"/>
    <cellStyle name="Note 6 11 8 4 2" xfId="27719"/>
    <cellStyle name="Note 6 11 8 4 3" xfId="42171"/>
    <cellStyle name="Note 6 11 8 5" xfId="12704"/>
    <cellStyle name="Note 6 11 8 5 2" xfId="30139"/>
    <cellStyle name="Note 6 11 8 5 3" xfId="44591"/>
    <cellStyle name="Note 6 11 8 6" xfId="15497"/>
    <cellStyle name="Note 6 11 8 6 2" xfId="32932"/>
    <cellStyle name="Note 6 11 8 6 3" xfId="47384"/>
    <cellStyle name="Note 6 11 8 7" xfId="19711"/>
    <cellStyle name="Note 6 11 8 8" xfId="20659"/>
    <cellStyle name="Note 6 11 9" xfId="5362"/>
    <cellStyle name="Note 6 11 9 2" xfId="14650"/>
    <cellStyle name="Note 6 11 9 2 2" xfId="32085"/>
    <cellStyle name="Note 6 11 9 2 3" xfId="46537"/>
    <cellStyle name="Note 6 11 9 3" xfId="17111"/>
    <cellStyle name="Note 6 11 9 3 2" xfId="34546"/>
    <cellStyle name="Note 6 11 9 3 3" xfId="48998"/>
    <cellStyle name="Note 6 11 9 4" xfId="22798"/>
    <cellStyle name="Note 6 11 9 5" xfId="37250"/>
    <cellStyle name="Note 6 12" xfId="2871"/>
    <cellStyle name="Note 6 12 10" xfId="7844"/>
    <cellStyle name="Note 6 12 10 2" xfId="25279"/>
    <cellStyle name="Note 6 12 10 3" xfId="39731"/>
    <cellStyle name="Note 6 12 11" xfId="10285"/>
    <cellStyle name="Note 6 12 11 2" xfId="27720"/>
    <cellStyle name="Note 6 12 11 3" xfId="42172"/>
    <cellStyle name="Note 6 12 12" xfId="12705"/>
    <cellStyle name="Note 6 12 12 2" xfId="30140"/>
    <cellStyle name="Note 6 12 12 3" xfId="44592"/>
    <cellStyle name="Note 6 12 13" xfId="19712"/>
    <cellStyle name="Note 6 12 2" xfId="2872"/>
    <cellStyle name="Note 6 12 2 2" xfId="2873"/>
    <cellStyle name="Note 6 12 2 2 2" xfId="5384"/>
    <cellStyle name="Note 6 12 2 2 2 2" xfId="14667"/>
    <cellStyle name="Note 6 12 2 2 2 2 2" xfId="32102"/>
    <cellStyle name="Note 6 12 2 2 2 2 3" xfId="46554"/>
    <cellStyle name="Note 6 12 2 2 2 3" xfId="17128"/>
    <cellStyle name="Note 6 12 2 2 2 3 2" xfId="34563"/>
    <cellStyle name="Note 6 12 2 2 2 3 3" xfId="49015"/>
    <cellStyle name="Note 6 12 2 2 2 4" xfId="22820"/>
    <cellStyle name="Note 6 12 2 2 2 5" xfId="37272"/>
    <cellStyle name="Note 6 12 2 2 3" xfId="7846"/>
    <cellStyle name="Note 6 12 2 2 3 2" xfId="25281"/>
    <cellStyle name="Note 6 12 2 2 3 3" xfId="39733"/>
    <cellStyle name="Note 6 12 2 2 4" xfId="10287"/>
    <cellStyle name="Note 6 12 2 2 4 2" xfId="27722"/>
    <cellStyle name="Note 6 12 2 2 4 3" xfId="42174"/>
    <cellStyle name="Note 6 12 2 2 5" xfId="12707"/>
    <cellStyle name="Note 6 12 2 2 5 2" xfId="30142"/>
    <cellStyle name="Note 6 12 2 2 5 3" xfId="44594"/>
    <cellStyle name="Note 6 12 2 2 6" xfId="19714"/>
    <cellStyle name="Note 6 12 2 3" xfId="2874"/>
    <cellStyle name="Note 6 12 2 3 2" xfId="5385"/>
    <cellStyle name="Note 6 12 2 3 2 2" xfId="14668"/>
    <cellStyle name="Note 6 12 2 3 2 2 2" xfId="32103"/>
    <cellStyle name="Note 6 12 2 3 2 2 3" xfId="46555"/>
    <cellStyle name="Note 6 12 2 3 2 3" xfId="17129"/>
    <cellStyle name="Note 6 12 2 3 2 3 2" xfId="34564"/>
    <cellStyle name="Note 6 12 2 3 2 3 3" xfId="49016"/>
    <cellStyle name="Note 6 12 2 3 2 4" xfId="22821"/>
    <cellStyle name="Note 6 12 2 3 2 5" xfId="37273"/>
    <cellStyle name="Note 6 12 2 3 3" xfId="7847"/>
    <cellStyle name="Note 6 12 2 3 3 2" xfId="25282"/>
    <cellStyle name="Note 6 12 2 3 3 3" xfId="39734"/>
    <cellStyle name="Note 6 12 2 3 4" xfId="10288"/>
    <cellStyle name="Note 6 12 2 3 4 2" xfId="27723"/>
    <cellStyle name="Note 6 12 2 3 4 3" xfId="42175"/>
    <cellStyle name="Note 6 12 2 3 5" xfId="12708"/>
    <cellStyle name="Note 6 12 2 3 5 2" xfId="30143"/>
    <cellStyle name="Note 6 12 2 3 5 3" xfId="44595"/>
    <cellStyle name="Note 6 12 2 3 6" xfId="19715"/>
    <cellStyle name="Note 6 12 2 4" xfId="2875"/>
    <cellStyle name="Note 6 12 2 4 2" xfId="5386"/>
    <cellStyle name="Note 6 12 2 4 2 2" xfId="22822"/>
    <cellStyle name="Note 6 12 2 4 2 3" xfId="37274"/>
    <cellStyle name="Note 6 12 2 4 3" xfId="7848"/>
    <cellStyle name="Note 6 12 2 4 3 2" xfId="25283"/>
    <cellStyle name="Note 6 12 2 4 3 3" xfId="39735"/>
    <cellStyle name="Note 6 12 2 4 4" xfId="10289"/>
    <cellStyle name="Note 6 12 2 4 4 2" xfId="27724"/>
    <cellStyle name="Note 6 12 2 4 4 3" xfId="42176"/>
    <cellStyle name="Note 6 12 2 4 5" xfId="12709"/>
    <cellStyle name="Note 6 12 2 4 5 2" xfId="30144"/>
    <cellStyle name="Note 6 12 2 4 5 3" xfId="44596"/>
    <cellStyle name="Note 6 12 2 4 6" xfId="15498"/>
    <cellStyle name="Note 6 12 2 4 6 2" xfId="32933"/>
    <cellStyle name="Note 6 12 2 4 6 3" xfId="47385"/>
    <cellStyle name="Note 6 12 2 4 7" xfId="19716"/>
    <cellStyle name="Note 6 12 2 4 8" xfId="20660"/>
    <cellStyle name="Note 6 12 2 5" xfId="5383"/>
    <cellStyle name="Note 6 12 2 5 2" xfId="14666"/>
    <cellStyle name="Note 6 12 2 5 2 2" xfId="32101"/>
    <cellStyle name="Note 6 12 2 5 2 3" xfId="46553"/>
    <cellStyle name="Note 6 12 2 5 3" xfId="17127"/>
    <cellStyle name="Note 6 12 2 5 3 2" xfId="34562"/>
    <cellStyle name="Note 6 12 2 5 3 3" xfId="49014"/>
    <cellStyle name="Note 6 12 2 5 4" xfId="22819"/>
    <cellStyle name="Note 6 12 2 5 5" xfId="37271"/>
    <cellStyle name="Note 6 12 2 6" xfId="7845"/>
    <cellStyle name="Note 6 12 2 6 2" xfId="25280"/>
    <cellStyle name="Note 6 12 2 6 3" xfId="39732"/>
    <cellStyle name="Note 6 12 2 7" xfId="10286"/>
    <cellStyle name="Note 6 12 2 7 2" xfId="27721"/>
    <cellStyle name="Note 6 12 2 7 3" xfId="42173"/>
    <cellStyle name="Note 6 12 2 8" xfId="12706"/>
    <cellStyle name="Note 6 12 2 8 2" xfId="30141"/>
    <cellStyle name="Note 6 12 2 8 3" xfId="44593"/>
    <cellStyle name="Note 6 12 2 9" xfId="19713"/>
    <cellStyle name="Note 6 12 3" xfId="2876"/>
    <cellStyle name="Note 6 12 3 2" xfId="2877"/>
    <cellStyle name="Note 6 12 3 2 2" xfId="5388"/>
    <cellStyle name="Note 6 12 3 2 2 2" xfId="14670"/>
    <cellStyle name="Note 6 12 3 2 2 2 2" xfId="32105"/>
    <cellStyle name="Note 6 12 3 2 2 2 3" xfId="46557"/>
    <cellStyle name="Note 6 12 3 2 2 3" xfId="17131"/>
    <cellStyle name="Note 6 12 3 2 2 3 2" xfId="34566"/>
    <cellStyle name="Note 6 12 3 2 2 3 3" xfId="49018"/>
    <cellStyle name="Note 6 12 3 2 2 4" xfId="22824"/>
    <cellStyle name="Note 6 12 3 2 2 5" xfId="37276"/>
    <cellStyle name="Note 6 12 3 2 3" xfId="7850"/>
    <cellStyle name="Note 6 12 3 2 3 2" xfId="25285"/>
    <cellStyle name="Note 6 12 3 2 3 3" xfId="39737"/>
    <cellStyle name="Note 6 12 3 2 4" xfId="10291"/>
    <cellStyle name="Note 6 12 3 2 4 2" xfId="27726"/>
    <cellStyle name="Note 6 12 3 2 4 3" xfId="42178"/>
    <cellStyle name="Note 6 12 3 2 5" xfId="12711"/>
    <cellStyle name="Note 6 12 3 2 5 2" xfId="30146"/>
    <cellStyle name="Note 6 12 3 2 5 3" xfId="44598"/>
    <cellStyle name="Note 6 12 3 2 6" xfId="19718"/>
    <cellStyle name="Note 6 12 3 3" xfId="2878"/>
    <cellStyle name="Note 6 12 3 3 2" xfId="5389"/>
    <cellStyle name="Note 6 12 3 3 2 2" xfId="14671"/>
    <cellStyle name="Note 6 12 3 3 2 2 2" xfId="32106"/>
    <cellStyle name="Note 6 12 3 3 2 2 3" xfId="46558"/>
    <cellStyle name="Note 6 12 3 3 2 3" xfId="17132"/>
    <cellStyle name="Note 6 12 3 3 2 3 2" xfId="34567"/>
    <cellStyle name="Note 6 12 3 3 2 3 3" xfId="49019"/>
    <cellStyle name="Note 6 12 3 3 2 4" xfId="22825"/>
    <cellStyle name="Note 6 12 3 3 2 5" xfId="37277"/>
    <cellStyle name="Note 6 12 3 3 3" xfId="7851"/>
    <cellStyle name="Note 6 12 3 3 3 2" xfId="25286"/>
    <cellStyle name="Note 6 12 3 3 3 3" xfId="39738"/>
    <cellStyle name="Note 6 12 3 3 4" xfId="10292"/>
    <cellStyle name="Note 6 12 3 3 4 2" xfId="27727"/>
    <cellStyle name="Note 6 12 3 3 4 3" xfId="42179"/>
    <cellStyle name="Note 6 12 3 3 5" xfId="12712"/>
    <cellStyle name="Note 6 12 3 3 5 2" xfId="30147"/>
    <cellStyle name="Note 6 12 3 3 5 3" xfId="44599"/>
    <cellStyle name="Note 6 12 3 3 6" xfId="19719"/>
    <cellStyle name="Note 6 12 3 4" xfId="2879"/>
    <cellStyle name="Note 6 12 3 4 2" xfId="5390"/>
    <cellStyle name="Note 6 12 3 4 2 2" xfId="22826"/>
    <cellStyle name="Note 6 12 3 4 2 3" xfId="37278"/>
    <cellStyle name="Note 6 12 3 4 3" xfId="7852"/>
    <cellStyle name="Note 6 12 3 4 3 2" xfId="25287"/>
    <cellStyle name="Note 6 12 3 4 3 3" xfId="39739"/>
    <cellStyle name="Note 6 12 3 4 4" xfId="10293"/>
    <cellStyle name="Note 6 12 3 4 4 2" xfId="27728"/>
    <cellStyle name="Note 6 12 3 4 4 3" xfId="42180"/>
    <cellStyle name="Note 6 12 3 4 5" xfId="12713"/>
    <cellStyle name="Note 6 12 3 4 5 2" xfId="30148"/>
    <cellStyle name="Note 6 12 3 4 5 3" xfId="44600"/>
    <cellStyle name="Note 6 12 3 4 6" xfId="15499"/>
    <cellStyle name="Note 6 12 3 4 6 2" xfId="32934"/>
    <cellStyle name="Note 6 12 3 4 6 3" xfId="47386"/>
    <cellStyle name="Note 6 12 3 4 7" xfId="19720"/>
    <cellStyle name="Note 6 12 3 4 8" xfId="20661"/>
    <cellStyle name="Note 6 12 3 5" xfId="5387"/>
    <cellStyle name="Note 6 12 3 5 2" xfId="14669"/>
    <cellStyle name="Note 6 12 3 5 2 2" xfId="32104"/>
    <cellStyle name="Note 6 12 3 5 2 3" xfId="46556"/>
    <cellStyle name="Note 6 12 3 5 3" xfId="17130"/>
    <cellStyle name="Note 6 12 3 5 3 2" xfId="34565"/>
    <cellStyle name="Note 6 12 3 5 3 3" xfId="49017"/>
    <cellStyle name="Note 6 12 3 5 4" xfId="22823"/>
    <cellStyle name="Note 6 12 3 5 5" xfId="37275"/>
    <cellStyle name="Note 6 12 3 6" xfId="7849"/>
    <cellStyle name="Note 6 12 3 6 2" xfId="25284"/>
    <cellStyle name="Note 6 12 3 6 3" xfId="39736"/>
    <cellStyle name="Note 6 12 3 7" xfId="10290"/>
    <cellStyle name="Note 6 12 3 7 2" xfId="27725"/>
    <cellStyle name="Note 6 12 3 7 3" xfId="42177"/>
    <cellStyle name="Note 6 12 3 8" xfId="12710"/>
    <cellStyle name="Note 6 12 3 8 2" xfId="30145"/>
    <cellStyle name="Note 6 12 3 8 3" xfId="44597"/>
    <cellStyle name="Note 6 12 3 9" xfId="19717"/>
    <cellStyle name="Note 6 12 4" xfId="2880"/>
    <cellStyle name="Note 6 12 4 2" xfId="2881"/>
    <cellStyle name="Note 6 12 4 2 2" xfId="5392"/>
    <cellStyle name="Note 6 12 4 2 2 2" xfId="14673"/>
    <cellStyle name="Note 6 12 4 2 2 2 2" xfId="32108"/>
    <cellStyle name="Note 6 12 4 2 2 2 3" xfId="46560"/>
    <cellStyle name="Note 6 12 4 2 2 3" xfId="17134"/>
    <cellStyle name="Note 6 12 4 2 2 3 2" xfId="34569"/>
    <cellStyle name="Note 6 12 4 2 2 3 3" xfId="49021"/>
    <cellStyle name="Note 6 12 4 2 2 4" xfId="22828"/>
    <cellStyle name="Note 6 12 4 2 2 5" xfId="37280"/>
    <cellStyle name="Note 6 12 4 2 3" xfId="7854"/>
    <cellStyle name="Note 6 12 4 2 3 2" xfId="25289"/>
    <cellStyle name="Note 6 12 4 2 3 3" xfId="39741"/>
    <cellStyle name="Note 6 12 4 2 4" xfId="10295"/>
    <cellStyle name="Note 6 12 4 2 4 2" xfId="27730"/>
    <cellStyle name="Note 6 12 4 2 4 3" xfId="42182"/>
    <cellStyle name="Note 6 12 4 2 5" xfId="12715"/>
    <cellStyle name="Note 6 12 4 2 5 2" xfId="30150"/>
    <cellStyle name="Note 6 12 4 2 5 3" xfId="44602"/>
    <cellStyle name="Note 6 12 4 2 6" xfId="19722"/>
    <cellStyle name="Note 6 12 4 3" xfId="2882"/>
    <cellStyle name="Note 6 12 4 3 2" xfId="5393"/>
    <cellStyle name="Note 6 12 4 3 2 2" xfId="14674"/>
    <cellStyle name="Note 6 12 4 3 2 2 2" xfId="32109"/>
    <cellStyle name="Note 6 12 4 3 2 2 3" xfId="46561"/>
    <cellStyle name="Note 6 12 4 3 2 3" xfId="17135"/>
    <cellStyle name="Note 6 12 4 3 2 3 2" xfId="34570"/>
    <cellStyle name="Note 6 12 4 3 2 3 3" xfId="49022"/>
    <cellStyle name="Note 6 12 4 3 2 4" xfId="22829"/>
    <cellStyle name="Note 6 12 4 3 2 5" xfId="37281"/>
    <cellStyle name="Note 6 12 4 3 3" xfId="7855"/>
    <cellStyle name="Note 6 12 4 3 3 2" xfId="25290"/>
    <cellStyle name="Note 6 12 4 3 3 3" xfId="39742"/>
    <cellStyle name="Note 6 12 4 3 4" xfId="10296"/>
    <cellStyle name="Note 6 12 4 3 4 2" xfId="27731"/>
    <cellStyle name="Note 6 12 4 3 4 3" xfId="42183"/>
    <cellStyle name="Note 6 12 4 3 5" xfId="12716"/>
    <cellStyle name="Note 6 12 4 3 5 2" xfId="30151"/>
    <cellStyle name="Note 6 12 4 3 5 3" xfId="44603"/>
    <cellStyle name="Note 6 12 4 3 6" xfId="19723"/>
    <cellStyle name="Note 6 12 4 4" xfId="2883"/>
    <cellStyle name="Note 6 12 4 4 2" xfId="5394"/>
    <cellStyle name="Note 6 12 4 4 2 2" xfId="22830"/>
    <cellStyle name="Note 6 12 4 4 2 3" xfId="37282"/>
    <cellStyle name="Note 6 12 4 4 3" xfId="7856"/>
    <cellStyle name="Note 6 12 4 4 3 2" xfId="25291"/>
    <cellStyle name="Note 6 12 4 4 3 3" xfId="39743"/>
    <cellStyle name="Note 6 12 4 4 4" xfId="10297"/>
    <cellStyle name="Note 6 12 4 4 4 2" xfId="27732"/>
    <cellStyle name="Note 6 12 4 4 4 3" xfId="42184"/>
    <cellStyle name="Note 6 12 4 4 5" xfId="12717"/>
    <cellStyle name="Note 6 12 4 4 5 2" xfId="30152"/>
    <cellStyle name="Note 6 12 4 4 5 3" xfId="44604"/>
    <cellStyle name="Note 6 12 4 4 6" xfId="15500"/>
    <cellStyle name="Note 6 12 4 4 6 2" xfId="32935"/>
    <cellStyle name="Note 6 12 4 4 6 3" xfId="47387"/>
    <cellStyle name="Note 6 12 4 4 7" xfId="19724"/>
    <cellStyle name="Note 6 12 4 4 8" xfId="20662"/>
    <cellStyle name="Note 6 12 4 5" xfId="5391"/>
    <cellStyle name="Note 6 12 4 5 2" xfId="14672"/>
    <cellStyle name="Note 6 12 4 5 2 2" xfId="32107"/>
    <cellStyle name="Note 6 12 4 5 2 3" xfId="46559"/>
    <cellStyle name="Note 6 12 4 5 3" xfId="17133"/>
    <cellStyle name="Note 6 12 4 5 3 2" xfId="34568"/>
    <cellStyle name="Note 6 12 4 5 3 3" xfId="49020"/>
    <cellStyle name="Note 6 12 4 5 4" xfId="22827"/>
    <cellStyle name="Note 6 12 4 5 5" xfId="37279"/>
    <cellStyle name="Note 6 12 4 6" xfId="7853"/>
    <cellStyle name="Note 6 12 4 6 2" xfId="25288"/>
    <cellStyle name="Note 6 12 4 6 3" xfId="39740"/>
    <cellStyle name="Note 6 12 4 7" xfId="10294"/>
    <cellStyle name="Note 6 12 4 7 2" xfId="27729"/>
    <cellStyle name="Note 6 12 4 7 3" xfId="42181"/>
    <cellStyle name="Note 6 12 4 8" xfId="12714"/>
    <cellStyle name="Note 6 12 4 8 2" xfId="30149"/>
    <cellStyle name="Note 6 12 4 8 3" xfId="44601"/>
    <cellStyle name="Note 6 12 4 9" xfId="19721"/>
    <cellStyle name="Note 6 12 5" xfId="2884"/>
    <cellStyle name="Note 6 12 5 2" xfId="2885"/>
    <cellStyle name="Note 6 12 5 2 2" xfId="5396"/>
    <cellStyle name="Note 6 12 5 2 2 2" xfId="14676"/>
    <cellStyle name="Note 6 12 5 2 2 2 2" xfId="32111"/>
    <cellStyle name="Note 6 12 5 2 2 2 3" xfId="46563"/>
    <cellStyle name="Note 6 12 5 2 2 3" xfId="17137"/>
    <cellStyle name="Note 6 12 5 2 2 3 2" xfId="34572"/>
    <cellStyle name="Note 6 12 5 2 2 3 3" xfId="49024"/>
    <cellStyle name="Note 6 12 5 2 2 4" xfId="22832"/>
    <cellStyle name="Note 6 12 5 2 2 5" xfId="37284"/>
    <cellStyle name="Note 6 12 5 2 3" xfId="7858"/>
    <cellStyle name="Note 6 12 5 2 3 2" xfId="25293"/>
    <cellStyle name="Note 6 12 5 2 3 3" xfId="39745"/>
    <cellStyle name="Note 6 12 5 2 4" xfId="10299"/>
    <cellStyle name="Note 6 12 5 2 4 2" xfId="27734"/>
    <cellStyle name="Note 6 12 5 2 4 3" xfId="42186"/>
    <cellStyle name="Note 6 12 5 2 5" xfId="12719"/>
    <cellStyle name="Note 6 12 5 2 5 2" xfId="30154"/>
    <cellStyle name="Note 6 12 5 2 5 3" xfId="44606"/>
    <cellStyle name="Note 6 12 5 2 6" xfId="19726"/>
    <cellStyle name="Note 6 12 5 3" xfId="2886"/>
    <cellStyle name="Note 6 12 5 3 2" xfId="5397"/>
    <cellStyle name="Note 6 12 5 3 2 2" xfId="14677"/>
    <cellStyle name="Note 6 12 5 3 2 2 2" xfId="32112"/>
    <cellStyle name="Note 6 12 5 3 2 2 3" xfId="46564"/>
    <cellStyle name="Note 6 12 5 3 2 3" xfId="17138"/>
    <cellStyle name="Note 6 12 5 3 2 3 2" xfId="34573"/>
    <cellStyle name="Note 6 12 5 3 2 3 3" xfId="49025"/>
    <cellStyle name="Note 6 12 5 3 2 4" xfId="22833"/>
    <cellStyle name="Note 6 12 5 3 2 5" xfId="37285"/>
    <cellStyle name="Note 6 12 5 3 3" xfId="7859"/>
    <cellStyle name="Note 6 12 5 3 3 2" xfId="25294"/>
    <cellStyle name="Note 6 12 5 3 3 3" xfId="39746"/>
    <cellStyle name="Note 6 12 5 3 4" xfId="10300"/>
    <cellStyle name="Note 6 12 5 3 4 2" xfId="27735"/>
    <cellStyle name="Note 6 12 5 3 4 3" xfId="42187"/>
    <cellStyle name="Note 6 12 5 3 5" xfId="12720"/>
    <cellStyle name="Note 6 12 5 3 5 2" xfId="30155"/>
    <cellStyle name="Note 6 12 5 3 5 3" xfId="44607"/>
    <cellStyle name="Note 6 12 5 3 6" xfId="19727"/>
    <cellStyle name="Note 6 12 5 4" xfId="2887"/>
    <cellStyle name="Note 6 12 5 4 2" xfId="5398"/>
    <cellStyle name="Note 6 12 5 4 2 2" xfId="22834"/>
    <cellStyle name="Note 6 12 5 4 2 3" xfId="37286"/>
    <cellStyle name="Note 6 12 5 4 3" xfId="7860"/>
    <cellStyle name="Note 6 12 5 4 3 2" xfId="25295"/>
    <cellStyle name="Note 6 12 5 4 3 3" xfId="39747"/>
    <cellStyle name="Note 6 12 5 4 4" xfId="10301"/>
    <cellStyle name="Note 6 12 5 4 4 2" xfId="27736"/>
    <cellStyle name="Note 6 12 5 4 4 3" xfId="42188"/>
    <cellStyle name="Note 6 12 5 4 5" xfId="12721"/>
    <cellStyle name="Note 6 12 5 4 5 2" xfId="30156"/>
    <cellStyle name="Note 6 12 5 4 5 3" xfId="44608"/>
    <cellStyle name="Note 6 12 5 4 6" xfId="15501"/>
    <cellStyle name="Note 6 12 5 4 6 2" xfId="32936"/>
    <cellStyle name="Note 6 12 5 4 6 3" xfId="47388"/>
    <cellStyle name="Note 6 12 5 4 7" xfId="19728"/>
    <cellStyle name="Note 6 12 5 4 8" xfId="20663"/>
    <cellStyle name="Note 6 12 5 5" xfId="5395"/>
    <cellStyle name="Note 6 12 5 5 2" xfId="14675"/>
    <cellStyle name="Note 6 12 5 5 2 2" xfId="32110"/>
    <cellStyle name="Note 6 12 5 5 2 3" xfId="46562"/>
    <cellStyle name="Note 6 12 5 5 3" xfId="17136"/>
    <cellStyle name="Note 6 12 5 5 3 2" xfId="34571"/>
    <cellStyle name="Note 6 12 5 5 3 3" xfId="49023"/>
    <cellStyle name="Note 6 12 5 5 4" xfId="22831"/>
    <cellStyle name="Note 6 12 5 5 5" xfId="37283"/>
    <cellStyle name="Note 6 12 5 6" xfId="7857"/>
    <cellStyle name="Note 6 12 5 6 2" xfId="25292"/>
    <cellStyle name="Note 6 12 5 6 3" xfId="39744"/>
    <cellStyle name="Note 6 12 5 7" xfId="10298"/>
    <cellStyle name="Note 6 12 5 7 2" xfId="27733"/>
    <cellStyle name="Note 6 12 5 7 3" xfId="42185"/>
    <cellStyle name="Note 6 12 5 8" xfId="12718"/>
    <cellStyle name="Note 6 12 5 8 2" xfId="30153"/>
    <cellStyle name="Note 6 12 5 8 3" xfId="44605"/>
    <cellStyle name="Note 6 12 5 9" xfId="19725"/>
    <cellStyle name="Note 6 12 6" xfId="2888"/>
    <cellStyle name="Note 6 12 6 2" xfId="5399"/>
    <cellStyle name="Note 6 12 6 2 2" xfId="14678"/>
    <cellStyle name="Note 6 12 6 2 2 2" xfId="32113"/>
    <cellStyle name="Note 6 12 6 2 2 3" xfId="46565"/>
    <cellStyle name="Note 6 12 6 2 3" xfId="17139"/>
    <cellStyle name="Note 6 12 6 2 3 2" xfId="34574"/>
    <cellStyle name="Note 6 12 6 2 3 3" xfId="49026"/>
    <cellStyle name="Note 6 12 6 2 4" xfId="22835"/>
    <cellStyle name="Note 6 12 6 2 5" xfId="37287"/>
    <cellStyle name="Note 6 12 6 3" xfId="7861"/>
    <cellStyle name="Note 6 12 6 3 2" xfId="25296"/>
    <cellStyle name="Note 6 12 6 3 3" xfId="39748"/>
    <cellStyle name="Note 6 12 6 4" xfId="10302"/>
    <cellStyle name="Note 6 12 6 4 2" xfId="27737"/>
    <cellStyle name="Note 6 12 6 4 3" xfId="42189"/>
    <cellStyle name="Note 6 12 6 5" xfId="12722"/>
    <cellStyle name="Note 6 12 6 5 2" xfId="30157"/>
    <cellStyle name="Note 6 12 6 5 3" xfId="44609"/>
    <cellStyle name="Note 6 12 6 6" xfId="19729"/>
    <cellStyle name="Note 6 12 7" xfId="2889"/>
    <cellStyle name="Note 6 12 7 2" xfId="5400"/>
    <cellStyle name="Note 6 12 7 2 2" xfId="14679"/>
    <cellStyle name="Note 6 12 7 2 2 2" xfId="32114"/>
    <cellStyle name="Note 6 12 7 2 2 3" xfId="46566"/>
    <cellStyle name="Note 6 12 7 2 3" xfId="17140"/>
    <cellStyle name="Note 6 12 7 2 3 2" xfId="34575"/>
    <cellStyle name="Note 6 12 7 2 3 3" xfId="49027"/>
    <cellStyle name="Note 6 12 7 2 4" xfId="22836"/>
    <cellStyle name="Note 6 12 7 2 5" xfId="37288"/>
    <cellStyle name="Note 6 12 7 3" xfId="7862"/>
    <cellStyle name="Note 6 12 7 3 2" xfId="25297"/>
    <cellStyle name="Note 6 12 7 3 3" xfId="39749"/>
    <cellStyle name="Note 6 12 7 4" xfId="10303"/>
    <cellStyle name="Note 6 12 7 4 2" xfId="27738"/>
    <cellStyle name="Note 6 12 7 4 3" xfId="42190"/>
    <cellStyle name="Note 6 12 7 5" xfId="12723"/>
    <cellStyle name="Note 6 12 7 5 2" xfId="30158"/>
    <cellStyle name="Note 6 12 7 5 3" xfId="44610"/>
    <cellStyle name="Note 6 12 7 6" xfId="19730"/>
    <cellStyle name="Note 6 12 8" xfId="2890"/>
    <cellStyle name="Note 6 12 8 2" xfId="5401"/>
    <cellStyle name="Note 6 12 8 2 2" xfId="22837"/>
    <cellStyle name="Note 6 12 8 2 3" xfId="37289"/>
    <cellStyle name="Note 6 12 8 3" xfId="7863"/>
    <cellStyle name="Note 6 12 8 3 2" xfId="25298"/>
    <cellStyle name="Note 6 12 8 3 3" xfId="39750"/>
    <cellStyle name="Note 6 12 8 4" xfId="10304"/>
    <cellStyle name="Note 6 12 8 4 2" xfId="27739"/>
    <cellStyle name="Note 6 12 8 4 3" xfId="42191"/>
    <cellStyle name="Note 6 12 8 5" xfId="12724"/>
    <cellStyle name="Note 6 12 8 5 2" xfId="30159"/>
    <cellStyle name="Note 6 12 8 5 3" xfId="44611"/>
    <cellStyle name="Note 6 12 8 6" xfId="15502"/>
    <cellStyle name="Note 6 12 8 6 2" xfId="32937"/>
    <cellStyle name="Note 6 12 8 6 3" xfId="47389"/>
    <cellStyle name="Note 6 12 8 7" xfId="19731"/>
    <cellStyle name="Note 6 12 8 8" xfId="20664"/>
    <cellStyle name="Note 6 12 9" xfId="5382"/>
    <cellStyle name="Note 6 12 9 2" xfId="14665"/>
    <cellStyle name="Note 6 12 9 2 2" xfId="32100"/>
    <cellStyle name="Note 6 12 9 2 3" xfId="46552"/>
    <cellStyle name="Note 6 12 9 3" xfId="17126"/>
    <cellStyle name="Note 6 12 9 3 2" xfId="34561"/>
    <cellStyle name="Note 6 12 9 3 3" xfId="49013"/>
    <cellStyle name="Note 6 12 9 4" xfId="22818"/>
    <cellStyle name="Note 6 12 9 5" xfId="37270"/>
    <cellStyle name="Note 6 13" xfId="2891"/>
    <cellStyle name="Note 6 13 10" xfId="7864"/>
    <cellStyle name="Note 6 13 10 2" xfId="25299"/>
    <cellStyle name="Note 6 13 10 3" xfId="39751"/>
    <cellStyle name="Note 6 13 11" xfId="10305"/>
    <cellStyle name="Note 6 13 11 2" xfId="27740"/>
    <cellStyle name="Note 6 13 11 3" xfId="42192"/>
    <cellStyle name="Note 6 13 12" xfId="12725"/>
    <cellStyle name="Note 6 13 12 2" xfId="30160"/>
    <cellStyle name="Note 6 13 12 3" xfId="44612"/>
    <cellStyle name="Note 6 13 13" xfId="19732"/>
    <cellStyle name="Note 6 13 2" xfId="2892"/>
    <cellStyle name="Note 6 13 2 2" xfId="2893"/>
    <cellStyle name="Note 6 13 2 2 2" xfId="5404"/>
    <cellStyle name="Note 6 13 2 2 2 2" xfId="14682"/>
    <cellStyle name="Note 6 13 2 2 2 2 2" xfId="32117"/>
    <cellStyle name="Note 6 13 2 2 2 2 3" xfId="46569"/>
    <cellStyle name="Note 6 13 2 2 2 3" xfId="17143"/>
    <cellStyle name="Note 6 13 2 2 2 3 2" xfId="34578"/>
    <cellStyle name="Note 6 13 2 2 2 3 3" xfId="49030"/>
    <cellStyle name="Note 6 13 2 2 2 4" xfId="22840"/>
    <cellStyle name="Note 6 13 2 2 2 5" xfId="37292"/>
    <cellStyle name="Note 6 13 2 2 3" xfId="7866"/>
    <cellStyle name="Note 6 13 2 2 3 2" xfId="25301"/>
    <cellStyle name="Note 6 13 2 2 3 3" xfId="39753"/>
    <cellStyle name="Note 6 13 2 2 4" xfId="10307"/>
    <cellStyle name="Note 6 13 2 2 4 2" xfId="27742"/>
    <cellStyle name="Note 6 13 2 2 4 3" xfId="42194"/>
    <cellStyle name="Note 6 13 2 2 5" xfId="12727"/>
    <cellStyle name="Note 6 13 2 2 5 2" xfId="30162"/>
    <cellStyle name="Note 6 13 2 2 5 3" xfId="44614"/>
    <cellStyle name="Note 6 13 2 2 6" xfId="19734"/>
    <cellStyle name="Note 6 13 2 3" xfId="2894"/>
    <cellStyle name="Note 6 13 2 3 2" xfId="5405"/>
    <cellStyle name="Note 6 13 2 3 2 2" xfId="14683"/>
    <cellStyle name="Note 6 13 2 3 2 2 2" xfId="32118"/>
    <cellStyle name="Note 6 13 2 3 2 2 3" xfId="46570"/>
    <cellStyle name="Note 6 13 2 3 2 3" xfId="17144"/>
    <cellStyle name="Note 6 13 2 3 2 3 2" xfId="34579"/>
    <cellStyle name="Note 6 13 2 3 2 3 3" xfId="49031"/>
    <cellStyle name="Note 6 13 2 3 2 4" xfId="22841"/>
    <cellStyle name="Note 6 13 2 3 2 5" xfId="37293"/>
    <cellStyle name="Note 6 13 2 3 3" xfId="7867"/>
    <cellStyle name="Note 6 13 2 3 3 2" xfId="25302"/>
    <cellStyle name="Note 6 13 2 3 3 3" xfId="39754"/>
    <cellStyle name="Note 6 13 2 3 4" xfId="10308"/>
    <cellStyle name="Note 6 13 2 3 4 2" xfId="27743"/>
    <cellStyle name="Note 6 13 2 3 4 3" xfId="42195"/>
    <cellStyle name="Note 6 13 2 3 5" xfId="12728"/>
    <cellStyle name="Note 6 13 2 3 5 2" xfId="30163"/>
    <cellStyle name="Note 6 13 2 3 5 3" xfId="44615"/>
    <cellStyle name="Note 6 13 2 3 6" xfId="19735"/>
    <cellStyle name="Note 6 13 2 4" xfId="2895"/>
    <cellStyle name="Note 6 13 2 4 2" xfId="5406"/>
    <cellStyle name="Note 6 13 2 4 2 2" xfId="22842"/>
    <cellStyle name="Note 6 13 2 4 2 3" xfId="37294"/>
    <cellStyle name="Note 6 13 2 4 3" xfId="7868"/>
    <cellStyle name="Note 6 13 2 4 3 2" xfId="25303"/>
    <cellStyle name="Note 6 13 2 4 3 3" xfId="39755"/>
    <cellStyle name="Note 6 13 2 4 4" xfId="10309"/>
    <cellStyle name="Note 6 13 2 4 4 2" xfId="27744"/>
    <cellStyle name="Note 6 13 2 4 4 3" xfId="42196"/>
    <cellStyle name="Note 6 13 2 4 5" xfId="12729"/>
    <cellStyle name="Note 6 13 2 4 5 2" xfId="30164"/>
    <cellStyle name="Note 6 13 2 4 5 3" xfId="44616"/>
    <cellStyle name="Note 6 13 2 4 6" xfId="15503"/>
    <cellStyle name="Note 6 13 2 4 6 2" xfId="32938"/>
    <cellStyle name="Note 6 13 2 4 6 3" xfId="47390"/>
    <cellStyle name="Note 6 13 2 4 7" xfId="19736"/>
    <cellStyle name="Note 6 13 2 4 8" xfId="20665"/>
    <cellStyle name="Note 6 13 2 5" xfId="5403"/>
    <cellStyle name="Note 6 13 2 5 2" xfId="14681"/>
    <cellStyle name="Note 6 13 2 5 2 2" xfId="32116"/>
    <cellStyle name="Note 6 13 2 5 2 3" xfId="46568"/>
    <cellStyle name="Note 6 13 2 5 3" xfId="17142"/>
    <cellStyle name="Note 6 13 2 5 3 2" xfId="34577"/>
    <cellStyle name="Note 6 13 2 5 3 3" xfId="49029"/>
    <cellStyle name="Note 6 13 2 5 4" xfId="22839"/>
    <cellStyle name="Note 6 13 2 5 5" xfId="37291"/>
    <cellStyle name="Note 6 13 2 6" xfId="7865"/>
    <cellStyle name="Note 6 13 2 6 2" xfId="25300"/>
    <cellStyle name="Note 6 13 2 6 3" xfId="39752"/>
    <cellStyle name="Note 6 13 2 7" xfId="10306"/>
    <cellStyle name="Note 6 13 2 7 2" xfId="27741"/>
    <cellStyle name="Note 6 13 2 7 3" xfId="42193"/>
    <cellStyle name="Note 6 13 2 8" xfId="12726"/>
    <cellStyle name="Note 6 13 2 8 2" xfId="30161"/>
    <cellStyle name="Note 6 13 2 8 3" xfId="44613"/>
    <cellStyle name="Note 6 13 2 9" xfId="19733"/>
    <cellStyle name="Note 6 13 3" xfId="2896"/>
    <cellStyle name="Note 6 13 3 2" xfId="2897"/>
    <cellStyle name="Note 6 13 3 2 2" xfId="5408"/>
    <cellStyle name="Note 6 13 3 2 2 2" xfId="14685"/>
    <cellStyle name="Note 6 13 3 2 2 2 2" xfId="32120"/>
    <cellStyle name="Note 6 13 3 2 2 2 3" xfId="46572"/>
    <cellStyle name="Note 6 13 3 2 2 3" xfId="17146"/>
    <cellStyle name="Note 6 13 3 2 2 3 2" xfId="34581"/>
    <cellStyle name="Note 6 13 3 2 2 3 3" xfId="49033"/>
    <cellStyle name="Note 6 13 3 2 2 4" xfId="22844"/>
    <cellStyle name="Note 6 13 3 2 2 5" xfId="37296"/>
    <cellStyle name="Note 6 13 3 2 3" xfId="7870"/>
    <cellStyle name="Note 6 13 3 2 3 2" xfId="25305"/>
    <cellStyle name="Note 6 13 3 2 3 3" xfId="39757"/>
    <cellStyle name="Note 6 13 3 2 4" xfId="10311"/>
    <cellStyle name="Note 6 13 3 2 4 2" xfId="27746"/>
    <cellStyle name="Note 6 13 3 2 4 3" xfId="42198"/>
    <cellStyle name="Note 6 13 3 2 5" xfId="12731"/>
    <cellStyle name="Note 6 13 3 2 5 2" xfId="30166"/>
    <cellStyle name="Note 6 13 3 2 5 3" xfId="44618"/>
    <cellStyle name="Note 6 13 3 2 6" xfId="19738"/>
    <cellStyle name="Note 6 13 3 3" xfId="2898"/>
    <cellStyle name="Note 6 13 3 3 2" xfId="5409"/>
    <cellStyle name="Note 6 13 3 3 2 2" xfId="14686"/>
    <cellStyle name="Note 6 13 3 3 2 2 2" xfId="32121"/>
    <cellStyle name="Note 6 13 3 3 2 2 3" xfId="46573"/>
    <cellStyle name="Note 6 13 3 3 2 3" xfId="17147"/>
    <cellStyle name="Note 6 13 3 3 2 3 2" xfId="34582"/>
    <cellStyle name="Note 6 13 3 3 2 3 3" xfId="49034"/>
    <cellStyle name="Note 6 13 3 3 2 4" xfId="22845"/>
    <cellStyle name="Note 6 13 3 3 2 5" xfId="37297"/>
    <cellStyle name="Note 6 13 3 3 3" xfId="7871"/>
    <cellStyle name="Note 6 13 3 3 3 2" xfId="25306"/>
    <cellStyle name="Note 6 13 3 3 3 3" xfId="39758"/>
    <cellStyle name="Note 6 13 3 3 4" xfId="10312"/>
    <cellStyle name="Note 6 13 3 3 4 2" xfId="27747"/>
    <cellStyle name="Note 6 13 3 3 4 3" xfId="42199"/>
    <cellStyle name="Note 6 13 3 3 5" xfId="12732"/>
    <cellStyle name="Note 6 13 3 3 5 2" xfId="30167"/>
    <cellStyle name="Note 6 13 3 3 5 3" xfId="44619"/>
    <cellStyle name="Note 6 13 3 3 6" xfId="19739"/>
    <cellStyle name="Note 6 13 3 4" xfId="2899"/>
    <cellStyle name="Note 6 13 3 4 2" xfId="5410"/>
    <cellStyle name="Note 6 13 3 4 2 2" xfId="22846"/>
    <cellStyle name="Note 6 13 3 4 2 3" xfId="37298"/>
    <cellStyle name="Note 6 13 3 4 3" xfId="7872"/>
    <cellStyle name="Note 6 13 3 4 3 2" xfId="25307"/>
    <cellStyle name="Note 6 13 3 4 3 3" xfId="39759"/>
    <cellStyle name="Note 6 13 3 4 4" xfId="10313"/>
    <cellStyle name="Note 6 13 3 4 4 2" xfId="27748"/>
    <cellStyle name="Note 6 13 3 4 4 3" xfId="42200"/>
    <cellStyle name="Note 6 13 3 4 5" xfId="12733"/>
    <cellStyle name="Note 6 13 3 4 5 2" xfId="30168"/>
    <cellStyle name="Note 6 13 3 4 5 3" xfId="44620"/>
    <cellStyle name="Note 6 13 3 4 6" xfId="15504"/>
    <cellStyle name="Note 6 13 3 4 6 2" xfId="32939"/>
    <cellStyle name="Note 6 13 3 4 6 3" xfId="47391"/>
    <cellStyle name="Note 6 13 3 4 7" xfId="19740"/>
    <cellStyle name="Note 6 13 3 4 8" xfId="20666"/>
    <cellStyle name="Note 6 13 3 5" xfId="5407"/>
    <cellStyle name="Note 6 13 3 5 2" xfId="14684"/>
    <cellStyle name="Note 6 13 3 5 2 2" xfId="32119"/>
    <cellStyle name="Note 6 13 3 5 2 3" xfId="46571"/>
    <cellStyle name="Note 6 13 3 5 3" xfId="17145"/>
    <cellStyle name="Note 6 13 3 5 3 2" xfId="34580"/>
    <cellStyle name="Note 6 13 3 5 3 3" xfId="49032"/>
    <cellStyle name="Note 6 13 3 5 4" xfId="22843"/>
    <cellStyle name="Note 6 13 3 5 5" xfId="37295"/>
    <cellStyle name="Note 6 13 3 6" xfId="7869"/>
    <cellStyle name="Note 6 13 3 6 2" xfId="25304"/>
    <cellStyle name="Note 6 13 3 6 3" xfId="39756"/>
    <cellStyle name="Note 6 13 3 7" xfId="10310"/>
    <cellStyle name="Note 6 13 3 7 2" xfId="27745"/>
    <cellStyle name="Note 6 13 3 7 3" xfId="42197"/>
    <cellStyle name="Note 6 13 3 8" xfId="12730"/>
    <cellStyle name="Note 6 13 3 8 2" xfId="30165"/>
    <cellStyle name="Note 6 13 3 8 3" xfId="44617"/>
    <cellStyle name="Note 6 13 3 9" xfId="19737"/>
    <cellStyle name="Note 6 13 4" xfId="2900"/>
    <cellStyle name="Note 6 13 4 2" xfId="2901"/>
    <cellStyle name="Note 6 13 4 2 2" xfId="5412"/>
    <cellStyle name="Note 6 13 4 2 2 2" xfId="14688"/>
    <cellStyle name="Note 6 13 4 2 2 2 2" xfId="32123"/>
    <cellStyle name="Note 6 13 4 2 2 2 3" xfId="46575"/>
    <cellStyle name="Note 6 13 4 2 2 3" xfId="17149"/>
    <cellStyle name="Note 6 13 4 2 2 3 2" xfId="34584"/>
    <cellStyle name="Note 6 13 4 2 2 3 3" xfId="49036"/>
    <cellStyle name="Note 6 13 4 2 2 4" xfId="22848"/>
    <cellStyle name="Note 6 13 4 2 2 5" xfId="37300"/>
    <cellStyle name="Note 6 13 4 2 3" xfId="7874"/>
    <cellStyle name="Note 6 13 4 2 3 2" xfId="25309"/>
    <cellStyle name="Note 6 13 4 2 3 3" xfId="39761"/>
    <cellStyle name="Note 6 13 4 2 4" xfId="10315"/>
    <cellStyle name="Note 6 13 4 2 4 2" xfId="27750"/>
    <cellStyle name="Note 6 13 4 2 4 3" xfId="42202"/>
    <cellStyle name="Note 6 13 4 2 5" xfId="12735"/>
    <cellStyle name="Note 6 13 4 2 5 2" xfId="30170"/>
    <cellStyle name="Note 6 13 4 2 5 3" xfId="44622"/>
    <cellStyle name="Note 6 13 4 2 6" xfId="19742"/>
    <cellStyle name="Note 6 13 4 3" xfId="2902"/>
    <cellStyle name="Note 6 13 4 3 2" xfId="5413"/>
    <cellStyle name="Note 6 13 4 3 2 2" xfId="14689"/>
    <cellStyle name="Note 6 13 4 3 2 2 2" xfId="32124"/>
    <cellStyle name="Note 6 13 4 3 2 2 3" xfId="46576"/>
    <cellStyle name="Note 6 13 4 3 2 3" xfId="17150"/>
    <cellStyle name="Note 6 13 4 3 2 3 2" xfId="34585"/>
    <cellStyle name="Note 6 13 4 3 2 3 3" xfId="49037"/>
    <cellStyle name="Note 6 13 4 3 2 4" xfId="22849"/>
    <cellStyle name="Note 6 13 4 3 2 5" xfId="37301"/>
    <cellStyle name="Note 6 13 4 3 3" xfId="7875"/>
    <cellStyle name="Note 6 13 4 3 3 2" xfId="25310"/>
    <cellStyle name="Note 6 13 4 3 3 3" xfId="39762"/>
    <cellStyle name="Note 6 13 4 3 4" xfId="10316"/>
    <cellStyle name="Note 6 13 4 3 4 2" xfId="27751"/>
    <cellStyle name="Note 6 13 4 3 4 3" xfId="42203"/>
    <cellStyle name="Note 6 13 4 3 5" xfId="12736"/>
    <cellStyle name="Note 6 13 4 3 5 2" xfId="30171"/>
    <cellStyle name="Note 6 13 4 3 5 3" xfId="44623"/>
    <cellStyle name="Note 6 13 4 3 6" xfId="19743"/>
    <cellStyle name="Note 6 13 4 4" xfId="2903"/>
    <cellStyle name="Note 6 13 4 4 2" xfId="5414"/>
    <cellStyle name="Note 6 13 4 4 2 2" xfId="22850"/>
    <cellStyle name="Note 6 13 4 4 2 3" xfId="37302"/>
    <cellStyle name="Note 6 13 4 4 3" xfId="7876"/>
    <cellStyle name="Note 6 13 4 4 3 2" xfId="25311"/>
    <cellStyle name="Note 6 13 4 4 3 3" xfId="39763"/>
    <cellStyle name="Note 6 13 4 4 4" xfId="10317"/>
    <cellStyle name="Note 6 13 4 4 4 2" xfId="27752"/>
    <cellStyle name="Note 6 13 4 4 4 3" xfId="42204"/>
    <cellStyle name="Note 6 13 4 4 5" xfId="12737"/>
    <cellStyle name="Note 6 13 4 4 5 2" xfId="30172"/>
    <cellStyle name="Note 6 13 4 4 5 3" xfId="44624"/>
    <cellStyle name="Note 6 13 4 4 6" xfId="15505"/>
    <cellStyle name="Note 6 13 4 4 6 2" xfId="32940"/>
    <cellStyle name="Note 6 13 4 4 6 3" xfId="47392"/>
    <cellStyle name="Note 6 13 4 4 7" xfId="19744"/>
    <cellStyle name="Note 6 13 4 4 8" xfId="20667"/>
    <cellStyle name="Note 6 13 4 5" xfId="5411"/>
    <cellStyle name="Note 6 13 4 5 2" xfId="14687"/>
    <cellStyle name="Note 6 13 4 5 2 2" xfId="32122"/>
    <cellStyle name="Note 6 13 4 5 2 3" xfId="46574"/>
    <cellStyle name="Note 6 13 4 5 3" xfId="17148"/>
    <cellStyle name="Note 6 13 4 5 3 2" xfId="34583"/>
    <cellStyle name="Note 6 13 4 5 3 3" xfId="49035"/>
    <cellStyle name="Note 6 13 4 5 4" xfId="22847"/>
    <cellStyle name="Note 6 13 4 5 5" xfId="37299"/>
    <cellStyle name="Note 6 13 4 6" xfId="7873"/>
    <cellStyle name="Note 6 13 4 6 2" xfId="25308"/>
    <cellStyle name="Note 6 13 4 6 3" xfId="39760"/>
    <cellStyle name="Note 6 13 4 7" xfId="10314"/>
    <cellStyle name="Note 6 13 4 7 2" xfId="27749"/>
    <cellStyle name="Note 6 13 4 7 3" xfId="42201"/>
    <cellStyle name="Note 6 13 4 8" xfId="12734"/>
    <cellStyle name="Note 6 13 4 8 2" xfId="30169"/>
    <cellStyle name="Note 6 13 4 8 3" xfId="44621"/>
    <cellStyle name="Note 6 13 4 9" xfId="19741"/>
    <cellStyle name="Note 6 13 5" xfId="2904"/>
    <cellStyle name="Note 6 13 5 2" xfId="2905"/>
    <cellStyle name="Note 6 13 5 2 2" xfId="5416"/>
    <cellStyle name="Note 6 13 5 2 2 2" xfId="14691"/>
    <cellStyle name="Note 6 13 5 2 2 2 2" xfId="32126"/>
    <cellStyle name="Note 6 13 5 2 2 2 3" xfId="46578"/>
    <cellStyle name="Note 6 13 5 2 2 3" xfId="17152"/>
    <cellStyle name="Note 6 13 5 2 2 3 2" xfId="34587"/>
    <cellStyle name="Note 6 13 5 2 2 3 3" xfId="49039"/>
    <cellStyle name="Note 6 13 5 2 2 4" xfId="22852"/>
    <cellStyle name="Note 6 13 5 2 2 5" xfId="37304"/>
    <cellStyle name="Note 6 13 5 2 3" xfId="7878"/>
    <cellStyle name="Note 6 13 5 2 3 2" xfId="25313"/>
    <cellStyle name="Note 6 13 5 2 3 3" xfId="39765"/>
    <cellStyle name="Note 6 13 5 2 4" xfId="10319"/>
    <cellStyle name="Note 6 13 5 2 4 2" xfId="27754"/>
    <cellStyle name="Note 6 13 5 2 4 3" xfId="42206"/>
    <cellStyle name="Note 6 13 5 2 5" xfId="12739"/>
    <cellStyle name="Note 6 13 5 2 5 2" xfId="30174"/>
    <cellStyle name="Note 6 13 5 2 5 3" xfId="44626"/>
    <cellStyle name="Note 6 13 5 2 6" xfId="19746"/>
    <cellStyle name="Note 6 13 5 3" xfId="2906"/>
    <cellStyle name="Note 6 13 5 3 2" xfId="5417"/>
    <cellStyle name="Note 6 13 5 3 2 2" xfId="14692"/>
    <cellStyle name="Note 6 13 5 3 2 2 2" xfId="32127"/>
    <cellStyle name="Note 6 13 5 3 2 2 3" xfId="46579"/>
    <cellStyle name="Note 6 13 5 3 2 3" xfId="17153"/>
    <cellStyle name="Note 6 13 5 3 2 3 2" xfId="34588"/>
    <cellStyle name="Note 6 13 5 3 2 3 3" xfId="49040"/>
    <cellStyle name="Note 6 13 5 3 2 4" xfId="22853"/>
    <cellStyle name="Note 6 13 5 3 2 5" xfId="37305"/>
    <cellStyle name="Note 6 13 5 3 3" xfId="7879"/>
    <cellStyle name="Note 6 13 5 3 3 2" xfId="25314"/>
    <cellStyle name="Note 6 13 5 3 3 3" xfId="39766"/>
    <cellStyle name="Note 6 13 5 3 4" xfId="10320"/>
    <cellStyle name="Note 6 13 5 3 4 2" xfId="27755"/>
    <cellStyle name="Note 6 13 5 3 4 3" xfId="42207"/>
    <cellStyle name="Note 6 13 5 3 5" xfId="12740"/>
    <cellStyle name="Note 6 13 5 3 5 2" xfId="30175"/>
    <cellStyle name="Note 6 13 5 3 5 3" xfId="44627"/>
    <cellStyle name="Note 6 13 5 3 6" xfId="19747"/>
    <cellStyle name="Note 6 13 5 4" xfId="2907"/>
    <cellStyle name="Note 6 13 5 4 2" xfId="5418"/>
    <cellStyle name="Note 6 13 5 4 2 2" xfId="22854"/>
    <cellStyle name="Note 6 13 5 4 2 3" xfId="37306"/>
    <cellStyle name="Note 6 13 5 4 3" xfId="7880"/>
    <cellStyle name="Note 6 13 5 4 3 2" xfId="25315"/>
    <cellStyle name="Note 6 13 5 4 3 3" xfId="39767"/>
    <cellStyle name="Note 6 13 5 4 4" xfId="10321"/>
    <cellStyle name="Note 6 13 5 4 4 2" xfId="27756"/>
    <cellStyle name="Note 6 13 5 4 4 3" xfId="42208"/>
    <cellStyle name="Note 6 13 5 4 5" xfId="12741"/>
    <cellStyle name="Note 6 13 5 4 5 2" xfId="30176"/>
    <cellStyle name="Note 6 13 5 4 5 3" xfId="44628"/>
    <cellStyle name="Note 6 13 5 4 6" xfId="15506"/>
    <cellStyle name="Note 6 13 5 4 6 2" xfId="32941"/>
    <cellStyle name="Note 6 13 5 4 6 3" xfId="47393"/>
    <cellStyle name="Note 6 13 5 4 7" xfId="19748"/>
    <cellStyle name="Note 6 13 5 4 8" xfId="20668"/>
    <cellStyle name="Note 6 13 5 5" xfId="5415"/>
    <cellStyle name="Note 6 13 5 5 2" xfId="14690"/>
    <cellStyle name="Note 6 13 5 5 2 2" xfId="32125"/>
    <cellStyle name="Note 6 13 5 5 2 3" xfId="46577"/>
    <cellStyle name="Note 6 13 5 5 3" xfId="17151"/>
    <cellStyle name="Note 6 13 5 5 3 2" xfId="34586"/>
    <cellStyle name="Note 6 13 5 5 3 3" xfId="49038"/>
    <cellStyle name="Note 6 13 5 5 4" xfId="22851"/>
    <cellStyle name="Note 6 13 5 5 5" xfId="37303"/>
    <cellStyle name="Note 6 13 5 6" xfId="7877"/>
    <cellStyle name="Note 6 13 5 6 2" xfId="25312"/>
    <cellStyle name="Note 6 13 5 6 3" xfId="39764"/>
    <cellStyle name="Note 6 13 5 7" xfId="10318"/>
    <cellStyle name="Note 6 13 5 7 2" xfId="27753"/>
    <cellStyle name="Note 6 13 5 7 3" xfId="42205"/>
    <cellStyle name="Note 6 13 5 8" xfId="12738"/>
    <cellStyle name="Note 6 13 5 8 2" xfId="30173"/>
    <cellStyle name="Note 6 13 5 8 3" xfId="44625"/>
    <cellStyle name="Note 6 13 5 9" xfId="19745"/>
    <cellStyle name="Note 6 13 6" xfId="2908"/>
    <cellStyle name="Note 6 13 6 2" xfId="5419"/>
    <cellStyle name="Note 6 13 6 2 2" xfId="14693"/>
    <cellStyle name="Note 6 13 6 2 2 2" xfId="32128"/>
    <cellStyle name="Note 6 13 6 2 2 3" xfId="46580"/>
    <cellStyle name="Note 6 13 6 2 3" xfId="17154"/>
    <cellStyle name="Note 6 13 6 2 3 2" xfId="34589"/>
    <cellStyle name="Note 6 13 6 2 3 3" xfId="49041"/>
    <cellStyle name="Note 6 13 6 2 4" xfId="22855"/>
    <cellStyle name="Note 6 13 6 2 5" xfId="37307"/>
    <cellStyle name="Note 6 13 6 3" xfId="7881"/>
    <cellStyle name="Note 6 13 6 3 2" xfId="25316"/>
    <cellStyle name="Note 6 13 6 3 3" xfId="39768"/>
    <cellStyle name="Note 6 13 6 4" xfId="10322"/>
    <cellStyle name="Note 6 13 6 4 2" xfId="27757"/>
    <cellStyle name="Note 6 13 6 4 3" xfId="42209"/>
    <cellStyle name="Note 6 13 6 5" xfId="12742"/>
    <cellStyle name="Note 6 13 6 5 2" xfId="30177"/>
    <cellStyle name="Note 6 13 6 5 3" xfId="44629"/>
    <cellStyle name="Note 6 13 6 6" xfId="19749"/>
    <cellStyle name="Note 6 13 7" xfId="2909"/>
    <cellStyle name="Note 6 13 7 2" xfId="5420"/>
    <cellStyle name="Note 6 13 7 2 2" xfId="14694"/>
    <cellStyle name="Note 6 13 7 2 2 2" xfId="32129"/>
    <cellStyle name="Note 6 13 7 2 2 3" xfId="46581"/>
    <cellStyle name="Note 6 13 7 2 3" xfId="17155"/>
    <cellStyle name="Note 6 13 7 2 3 2" xfId="34590"/>
    <cellStyle name="Note 6 13 7 2 3 3" xfId="49042"/>
    <cellStyle name="Note 6 13 7 2 4" xfId="22856"/>
    <cellStyle name="Note 6 13 7 2 5" xfId="37308"/>
    <cellStyle name="Note 6 13 7 3" xfId="7882"/>
    <cellStyle name="Note 6 13 7 3 2" xfId="25317"/>
    <cellStyle name="Note 6 13 7 3 3" xfId="39769"/>
    <cellStyle name="Note 6 13 7 4" xfId="10323"/>
    <cellStyle name="Note 6 13 7 4 2" xfId="27758"/>
    <cellStyle name="Note 6 13 7 4 3" xfId="42210"/>
    <cellStyle name="Note 6 13 7 5" xfId="12743"/>
    <cellStyle name="Note 6 13 7 5 2" xfId="30178"/>
    <cellStyle name="Note 6 13 7 5 3" xfId="44630"/>
    <cellStyle name="Note 6 13 7 6" xfId="19750"/>
    <cellStyle name="Note 6 13 8" xfId="2910"/>
    <cellStyle name="Note 6 13 8 2" xfId="5421"/>
    <cellStyle name="Note 6 13 8 2 2" xfId="22857"/>
    <cellStyle name="Note 6 13 8 2 3" xfId="37309"/>
    <cellStyle name="Note 6 13 8 3" xfId="7883"/>
    <cellStyle name="Note 6 13 8 3 2" xfId="25318"/>
    <cellStyle name="Note 6 13 8 3 3" xfId="39770"/>
    <cellStyle name="Note 6 13 8 4" xfId="10324"/>
    <cellStyle name="Note 6 13 8 4 2" xfId="27759"/>
    <cellStyle name="Note 6 13 8 4 3" xfId="42211"/>
    <cellStyle name="Note 6 13 8 5" xfId="12744"/>
    <cellStyle name="Note 6 13 8 5 2" xfId="30179"/>
    <cellStyle name="Note 6 13 8 5 3" xfId="44631"/>
    <cellStyle name="Note 6 13 8 6" xfId="15507"/>
    <cellStyle name="Note 6 13 8 6 2" xfId="32942"/>
    <cellStyle name="Note 6 13 8 6 3" xfId="47394"/>
    <cellStyle name="Note 6 13 8 7" xfId="19751"/>
    <cellStyle name="Note 6 13 8 8" xfId="20669"/>
    <cellStyle name="Note 6 13 9" xfId="5402"/>
    <cellStyle name="Note 6 13 9 2" xfId="14680"/>
    <cellStyle name="Note 6 13 9 2 2" xfId="32115"/>
    <cellStyle name="Note 6 13 9 2 3" xfId="46567"/>
    <cellStyle name="Note 6 13 9 3" xfId="17141"/>
    <cellStyle name="Note 6 13 9 3 2" xfId="34576"/>
    <cellStyle name="Note 6 13 9 3 3" xfId="49028"/>
    <cellStyle name="Note 6 13 9 4" xfId="22838"/>
    <cellStyle name="Note 6 13 9 5" xfId="37290"/>
    <cellStyle name="Note 6 14" xfId="2911"/>
    <cellStyle name="Note 6 14 10" xfId="7884"/>
    <cellStyle name="Note 6 14 10 2" xfId="25319"/>
    <cellStyle name="Note 6 14 10 3" xfId="39771"/>
    <cellStyle name="Note 6 14 11" xfId="10325"/>
    <cellStyle name="Note 6 14 11 2" xfId="27760"/>
    <cellStyle name="Note 6 14 11 3" xfId="42212"/>
    <cellStyle name="Note 6 14 12" xfId="12745"/>
    <cellStyle name="Note 6 14 12 2" xfId="30180"/>
    <cellStyle name="Note 6 14 12 3" xfId="44632"/>
    <cellStyle name="Note 6 14 13" xfId="19752"/>
    <cellStyle name="Note 6 14 2" xfId="2912"/>
    <cellStyle name="Note 6 14 2 2" xfId="2913"/>
    <cellStyle name="Note 6 14 2 2 2" xfId="5424"/>
    <cellStyle name="Note 6 14 2 2 2 2" xfId="14697"/>
    <cellStyle name="Note 6 14 2 2 2 2 2" xfId="32132"/>
    <cellStyle name="Note 6 14 2 2 2 2 3" xfId="46584"/>
    <cellStyle name="Note 6 14 2 2 2 3" xfId="17158"/>
    <cellStyle name="Note 6 14 2 2 2 3 2" xfId="34593"/>
    <cellStyle name="Note 6 14 2 2 2 3 3" xfId="49045"/>
    <cellStyle name="Note 6 14 2 2 2 4" xfId="22860"/>
    <cellStyle name="Note 6 14 2 2 2 5" xfId="37312"/>
    <cellStyle name="Note 6 14 2 2 3" xfId="7886"/>
    <cellStyle name="Note 6 14 2 2 3 2" xfId="25321"/>
    <cellStyle name="Note 6 14 2 2 3 3" xfId="39773"/>
    <cellStyle name="Note 6 14 2 2 4" xfId="10327"/>
    <cellStyle name="Note 6 14 2 2 4 2" xfId="27762"/>
    <cellStyle name="Note 6 14 2 2 4 3" xfId="42214"/>
    <cellStyle name="Note 6 14 2 2 5" xfId="12747"/>
    <cellStyle name="Note 6 14 2 2 5 2" xfId="30182"/>
    <cellStyle name="Note 6 14 2 2 5 3" xfId="44634"/>
    <cellStyle name="Note 6 14 2 2 6" xfId="19754"/>
    <cellStyle name="Note 6 14 2 3" xfId="2914"/>
    <cellStyle name="Note 6 14 2 3 2" xfId="5425"/>
    <cellStyle name="Note 6 14 2 3 2 2" xfId="14698"/>
    <cellStyle name="Note 6 14 2 3 2 2 2" xfId="32133"/>
    <cellStyle name="Note 6 14 2 3 2 2 3" xfId="46585"/>
    <cellStyle name="Note 6 14 2 3 2 3" xfId="17159"/>
    <cellStyle name="Note 6 14 2 3 2 3 2" xfId="34594"/>
    <cellStyle name="Note 6 14 2 3 2 3 3" xfId="49046"/>
    <cellStyle name="Note 6 14 2 3 2 4" xfId="22861"/>
    <cellStyle name="Note 6 14 2 3 2 5" xfId="37313"/>
    <cellStyle name="Note 6 14 2 3 3" xfId="7887"/>
    <cellStyle name="Note 6 14 2 3 3 2" xfId="25322"/>
    <cellStyle name="Note 6 14 2 3 3 3" xfId="39774"/>
    <cellStyle name="Note 6 14 2 3 4" xfId="10328"/>
    <cellStyle name="Note 6 14 2 3 4 2" xfId="27763"/>
    <cellStyle name="Note 6 14 2 3 4 3" xfId="42215"/>
    <cellStyle name="Note 6 14 2 3 5" xfId="12748"/>
    <cellStyle name="Note 6 14 2 3 5 2" xfId="30183"/>
    <cellStyle name="Note 6 14 2 3 5 3" xfId="44635"/>
    <cellStyle name="Note 6 14 2 3 6" xfId="19755"/>
    <cellStyle name="Note 6 14 2 4" xfId="2915"/>
    <cellStyle name="Note 6 14 2 4 2" xfId="5426"/>
    <cellStyle name="Note 6 14 2 4 2 2" xfId="22862"/>
    <cellStyle name="Note 6 14 2 4 2 3" xfId="37314"/>
    <cellStyle name="Note 6 14 2 4 3" xfId="7888"/>
    <cellStyle name="Note 6 14 2 4 3 2" xfId="25323"/>
    <cellStyle name="Note 6 14 2 4 3 3" xfId="39775"/>
    <cellStyle name="Note 6 14 2 4 4" xfId="10329"/>
    <cellStyle name="Note 6 14 2 4 4 2" xfId="27764"/>
    <cellStyle name="Note 6 14 2 4 4 3" xfId="42216"/>
    <cellStyle name="Note 6 14 2 4 5" xfId="12749"/>
    <cellStyle name="Note 6 14 2 4 5 2" xfId="30184"/>
    <cellStyle name="Note 6 14 2 4 5 3" xfId="44636"/>
    <cellStyle name="Note 6 14 2 4 6" xfId="15508"/>
    <cellStyle name="Note 6 14 2 4 6 2" xfId="32943"/>
    <cellStyle name="Note 6 14 2 4 6 3" xfId="47395"/>
    <cellStyle name="Note 6 14 2 4 7" xfId="19756"/>
    <cellStyle name="Note 6 14 2 4 8" xfId="20670"/>
    <cellStyle name="Note 6 14 2 5" xfId="5423"/>
    <cellStyle name="Note 6 14 2 5 2" xfId="14696"/>
    <cellStyle name="Note 6 14 2 5 2 2" xfId="32131"/>
    <cellStyle name="Note 6 14 2 5 2 3" xfId="46583"/>
    <cellStyle name="Note 6 14 2 5 3" xfId="17157"/>
    <cellStyle name="Note 6 14 2 5 3 2" xfId="34592"/>
    <cellStyle name="Note 6 14 2 5 3 3" xfId="49044"/>
    <cellStyle name="Note 6 14 2 5 4" xfId="22859"/>
    <cellStyle name="Note 6 14 2 5 5" xfId="37311"/>
    <cellStyle name="Note 6 14 2 6" xfId="7885"/>
    <cellStyle name="Note 6 14 2 6 2" xfId="25320"/>
    <cellStyle name="Note 6 14 2 6 3" xfId="39772"/>
    <cellStyle name="Note 6 14 2 7" xfId="10326"/>
    <cellStyle name="Note 6 14 2 7 2" xfId="27761"/>
    <cellStyle name="Note 6 14 2 7 3" xfId="42213"/>
    <cellStyle name="Note 6 14 2 8" xfId="12746"/>
    <cellStyle name="Note 6 14 2 8 2" xfId="30181"/>
    <cellStyle name="Note 6 14 2 8 3" xfId="44633"/>
    <cellStyle name="Note 6 14 2 9" xfId="19753"/>
    <cellStyle name="Note 6 14 3" xfId="2916"/>
    <cellStyle name="Note 6 14 3 2" xfId="2917"/>
    <cellStyle name="Note 6 14 3 2 2" xfId="5428"/>
    <cellStyle name="Note 6 14 3 2 2 2" xfId="14700"/>
    <cellStyle name="Note 6 14 3 2 2 2 2" xfId="32135"/>
    <cellStyle name="Note 6 14 3 2 2 2 3" xfId="46587"/>
    <cellStyle name="Note 6 14 3 2 2 3" xfId="17161"/>
    <cellStyle name="Note 6 14 3 2 2 3 2" xfId="34596"/>
    <cellStyle name="Note 6 14 3 2 2 3 3" xfId="49048"/>
    <cellStyle name="Note 6 14 3 2 2 4" xfId="22864"/>
    <cellStyle name="Note 6 14 3 2 2 5" xfId="37316"/>
    <cellStyle name="Note 6 14 3 2 3" xfId="7890"/>
    <cellStyle name="Note 6 14 3 2 3 2" xfId="25325"/>
    <cellStyle name="Note 6 14 3 2 3 3" xfId="39777"/>
    <cellStyle name="Note 6 14 3 2 4" xfId="10331"/>
    <cellStyle name="Note 6 14 3 2 4 2" xfId="27766"/>
    <cellStyle name="Note 6 14 3 2 4 3" xfId="42218"/>
    <cellStyle name="Note 6 14 3 2 5" xfId="12751"/>
    <cellStyle name="Note 6 14 3 2 5 2" xfId="30186"/>
    <cellStyle name="Note 6 14 3 2 5 3" xfId="44638"/>
    <cellStyle name="Note 6 14 3 2 6" xfId="19758"/>
    <cellStyle name="Note 6 14 3 3" xfId="2918"/>
    <cellStyle name="Note 6 14 3 3 2" xfId="5429"/>
    <cellStyle name="Note 6 14 3 3 2 2" xfId="14701"/>
    <cellStyle name="Note 6 14 3 3 2 2 2" xfId="32136"/>
    <cellStyle name="Note 6 14 3 3 2 2 3" xfId="46588"/>
    <cellStyle name="Note 6 14 3 3 2 3" xfId="17162"/>
    <cellStyle name="Note 6 14 3 3 2 3 2" xfId="34597"/>
    <cellStyle name="Note 6 14 3 3 2 3 3" xfId="49049"/>
    <cellStyle name="Note 6 14 3 3 2 4" xfId="22865"/>
    <cellStyle name="Note 6 14 3 3 2 5" xfId="37317"/>
    <cellStyle name="Note 6 14 3 3 3" xfId="7891"/>
    <cellStyle name="Note 6 14 3 3 3 2" xfId="25326"/>
    <cellStyle name="Note 6 14 3 3 3 3" xfId="39778"/>
    <cellStyle name="Note 6 14 3 3 4" xfId="10332"/>
    <cellStyle name="Note 6 14 3 3 4 2" xfId="27767"/>
    <cellStyle name="Note 6 14 3 3 4 3" xfId="42219"/>
    <cellStyle name="Note 6 14 3 3 5" xfId="12752"/>
    <cellStyle name="Note 6 14 3 3 5 2" xfId="30187"/>
    <cellStyle name="Note 6 14 3 3 5 3" xfId="44639"/>
    <cellStyle name="Note 6 14 3 3 6" xfId="19759"/>
    <cellStyle name="Note 6 14 3 4" xfId="2919"/>
    <cellStyle name="Note 6 14 3 4 2" xfId="5430"/>
    <cellStyle name="Note 6 14 3 4 2 2" xfId="22866"/>
    <cellStyle name="Note 6 14 3 4 2 3" xfId="37318"/>
    <cellStyle name="Note 6 14 3 4 3" xfId="7892"/>
    <cellStyle name="Note 6 14 3 4 3 2" xfId="25327"/>
    <cellStyle name="Note 6 14 3 4 3 3" xfId="39779"/>
    <cellStyle name="Note 6 14 3 4 4" xfId="10333"/>
    <cellStyle name="Note 6 14 3 4 4 2" xfId="27768"/>
    <cellStyle name="Note 6 14 3 4 4 3" xfId="42220"/>
    <cellStyle name="Note 6 14 3 4 5" xfId="12753"/>
    <cellStyle name="Note 6 14 3 4 5 2" xfId="30188"/>
    <cellStyle name="Note 6 14 3 4 5 3" xfId="44640"/>
    <cellStyle name="Note 6 14 3 4 6" xfId="15509"/>
    <cellStyle name="Note 6 14 3 4 6 2" xfId="32944"/>
    <cellStyle name="Note 6 14 3 4 6 3" xfId="47396"/>
    <cellStyle name="Note 6 14 3 4 7" xfId="19760"/>
    <cellStyle name="Note 6 14 3 4 8" xfId="20671"/>
    <cellStyle name="Note 6 14 3 5" xfId="5427"/>
    <cellStyle name="Note 6 14 3 5 2" xfId="14699"/>
    <cellStyle name="Note 6 14 3 5 2 2" xfId="32134"/>
    <cellStyle name="Note 6 14 3 5 2 3" xfId="46586"/>
    <cellStyle name="Note 6 14 3 5 3" xfId="17160"/>
    <cellStyle name="Note 6 14 3 5 3 2" xfId="34595"/>
    <cellStyle name="Note 6 14 3 5 3 3" xfId="49047"/>
    <cellStyle name="Note 6 14 3 5 4" xfId="22863"/>
    <cellStyle name="Note 6 14 3 5 5" xfId="37315"/>
    <cellStyle name="Note 6 14 3 6" xfId="7889"/>
    <cellStyle name="Note 6 14 3 6 2" xfId="25324"/>
    <cellStyle name="Note 6 14 3 6 3" xfId="39776"/>
    <cellStyle name="Note 6 14 3 7" xfId="10330"/>
    <cellStyle name="Note 6 14 3 7 2" xfId="27765"/>
    <cellStyle name="Note 6 14 3 7 3" xfId="42217"/>
    <cellStyle name="Note 6 14 3 8" xfId="12750"/>
    <cellStyle name="Note 6 14 3 8 2" xfId="30185"/>
    <cellStyle name="Note 6 14 3 8 3" xfId="44637"/>
    <cellStyle name="Note 6 14 3 9" xfId="19757"/>
    <cellStyle name="Note 6 14 4" xfId="2920"/>
    <cellStyle name="Note 6 14 4 2" xfId="2921"/>
    <cellStyle name="Note 6 14 4 2 2" xfId="5432"/>
    <cellStyle name="Note 6 14 4 2 2 2" xfId="14703"/>
    <cellStyle name="Note 6 14 4 2 2 2 2" xfId="32138"/>
    <cellStyle name="Note 6 14 4 2 2 2 3" xfId="46590"/>
    <cellStyle name="Note 6 14 4 2 2 3" xfId="17164"/>
    <cellStyle name="Note 6 14 4 2 2 3 2" xfId="34599"/>
    <cellStyle name="Note 6 14 4 2 2 3 3" xfId="49051"/>
    <cellStyle name="Note 6 14 4 2 2 4" xfId="22868"/>
    <cellStyle name="Note 6 14 4 2 2 5" xfId="37320"/>
    <cellStyle name="Note 6 14 4 2 3" xfId="7894"/>
    <cellStyle name="Note 6 14 4 2 3 2" xfId="25329"/>
    <cellStyle name="Note 6 14 4 2 3 3" xfId="39781"/>
    <cellStyle name="Note 6 14 4 2 4" xfId="10335"/>
    <cellStyle name="Note 6 14 4 2 4 2" xfId="27770"/>
    <cellStyle name="Note 6 14 4 2 4 3" xfId="42222"/>
    <cellStyle name="Note 6 14 4 2 5" xfId="12755"/>
    <cellStyle name="Note 6 14 4 2 5 2" xfId="30190"/>
    <cellStyle name="Note 6 14 4 2 5 3" xfId="44642"/>
    <cellStyle name="Note 6 14 4 2 6" xfId="19762"/>
    <cellStyle name="Note 6 14 4 3" xfId="2922"/>
    <cellStyle name="Note 6 14 4 3 2" xfId="5433"/>
    <cellStyle name="Note 6 14 4 3 2 2" xfId="14704"/>
    <cellStyle name="Note 6 14 4 3 2 2 2" xfId="32139"/>
    <cellStyle name="Note 6 14 4 3 2 2 3" xfId="46591"/>
    <cellStyle name="Note 6 14 4 3 2 3" xfId="17165"/>
    <cellStyle name="Note 6 14 4 3 2 3 2" xfId="34600"/>
    <cellStyle name="Note 6 14 4 3 2 3 3" xfId="49052"/>
    <cellStyle name="Note 6 14 4 3 2 4" xfId="22869"/>
    <cellStyle name="Note 6 14 4 3 2 5" xfId="37321"/>
    <cellStyle name="Note 6 14 4 3 3" xfId="7895"/>
    <cellStyle name="Note 6 14 4 3 3 2" xfId="25330"/>
    <cellStyle name="Note 6 14 4 3 3 3" xfId="39782"/>
    <cellStyle name="Note 6 14 4 3 4" xfId="10336"/>
    <cellStyle name="Note 6 14 4 3 4 2" xfId="27771"/>
    <cellStyle name="Note 6 14 4 3 4 3" xfId="42223"/>
    <cellStyle name="Note 6 14 4 3 5" xfId="12756"/>
    <cellStyle name="Note 6 14 4 3 5 2" xfId="30191"/>
    <cellStyle name="Note 6 14 4 3 5 3" xfId="44643"/>
    <cellStyle name="Note 6 14 4 3 6" xfId="19763"/>
    <cellStyle name="Note 6 14 4 4" xfId="2923"/>
    <cellStyle name="Note 6 14 4 4 2" xfId="5434"/>
    <cellStyle name="Note 6 14 4 4 2 2" xfId="22870"/>
    <cellStyle name="Note 6 14 4 4 2 3" xfId="37322"/>
    <cellStyle name="Note 6 14 4 4 3" xfId="7896"/>
    <cellStyle name="Note 6 14 4 4 3 2" xfId="25331"/>
    <cellStyle name="Note 6 14 4 4 3 3" xfId="39783"/>
    <cellStyle name="Note 6 14 4 4 4" xfId="10337"/>
    <cellStyle name="Note 6 14 4 4 4 2" xfId="27772"/>
    <cellStyle name="Note 6 14 4 4 4 3" xfId="42224"/>
    <cellStyle name="Note 6 14 4 4 5" xfId="12757"/>
    <cellStyle name="Note 6 14 4 4 5 2" xfId="30192"/>
    <cellStyle name="Note 6 14 4 4 5 3" xfId="44644"/>
    <cellStyle name="Note 6 14 4 4 6" xfId="15510"/>
    <cellStyle name="Note 6 14 4 4 6 2" xfId="32945"/>
    <cellStyle name="Note 6 14 4 4 6 3" xfId="47397"/>
    <cellStyle name="Note 6 14 4 4 7" xfId="19764"/>
    <cellStyle name="Note 6 14 4 4 8" xfId="20672"/>
    <cellStyle name="Note 6 14 4 5" xfId="5431"/>
    <cellStyle name="Note 6 14 4 5 2" xfId="14702"/>
    <cellStyle name="Note 6 14 4 5 2 2" xfId="32137"/>
    <cellStyle name="Note 6 14 4 5 2 3" xfId="46589"/>
    <cellStyle name="Note 6 14 4 5 3" xfId="17163"/>
    <cellStyle name="Note 6 14 4 5 3 2" xfId="34598"/>
    <cellStyle name="Note 6 14 4 5 3 3" xfId="49050"/>
    <cellStyle name="Note 6 14 4 5 4" xfId="22867"/>
    <cellStyle name="Note 6 14 4 5 5" xfId="37319"/>
    <cellStyle name="Note 6 14 4 6" xfId="7893"/>
    <cellStyle name="Note 6 14 4 6 2" xfId="25328"/>
    <cellStyle name="Note 6 14 4 6 3" xfId="39780"/>
    <cellStyle name="Note 6 14 4 7" xfId="10334"/>
    <cellStyle name="Note 6 14 4 7 2" xfId="27769"/>
    <cellStyle name="Note 6 14 4 7 3" xfId="42221"/>
    <cellStyle name="Note 6 14 4 8" xfId="12754"/>
    <cellStyle name="Note 6 14 4 8 2" xfId="30189"/>
    <cellStyle name="Note 6 14 4 8 3" xfId="44641"/>
    <cellStyle name="Note 6 14 4 9" xfId="19761"/>
    <cellStyle name="Note 6 14 5" xfId="2924"/>
    <cellStyle name="Note 6 14 5 2" xfId="2925"/>
    <cellStyle name="Note 6 14 5 2 2" xfId="5436"/>
    <cellStyle name="Note 6 14 5 2 2 2" xfId="14706"/>
    <cellStyle name="Note 6 14 5 2 2 2 2" xfId="32141"/>
    <cellStyle name="Note 6 14 5 2 2 2 3" xfId="46593"/>
    <cellStyle name="Note 6 14 5 2 2 3" xfId="17167"/>
    <cellStyle name="Note 6 14 5 2 2 3 2" xfId="34602"/>
    <cellStyle name="Note 6 14 5 2 2 3 3" xfId="49054"/>
    <cellStyle name="Note 6 14 5 2 2 4" xfId="22872"/>
    <cellStyle name="Note 6 14 5 2 2 5" xfId="37324"/>
    <cellStyle name="Note 6 14 5 2 3" xfId="7898"/>
    <cellStyle name="Note 6 14 5 2 3 2" xfId="25333"/>
    <cellStyle name="Note 6 14 5 2 3 3" xfId="39785"/>
    <cellStyle name="Note 6 14 5 2 4" xfId="10339"/>
    <cellStyle name="Note 6 14 5 2 4 2" xfId="27774"/>
    <cellStyle name="Note 6 14 5 2 4 3" xfId="42226"/>
    <cellStyle name="Note 6 14 5 2 5" xfId="12759"/>
    <cellStyle name="Note 6 14 5 2 5 2" xfId="30194"/>
    <cellStyle name="Note 6 14 5 2 5 3" xfId="44646"/>
    <cellStyle name="Note 6 14 5 2 6" xfId="19766"/>
    <cellStyle name="Note 6 14 5 3" xfId="2926"/>
    <cellStyle name="Note 6 14 5 3 2" xfId="5437"/>
    <cellStyle name="Note 6 14 5 3 2 2" xfId="14707"/>
    <cellStyle name="Note 6 14 5 3 2 2 2" xfId="32142"/>
    <cellStyle name="Note 6 14 5 3 2 2 3" xfId="46594"/>
    <cellStyle name="Note 6 14 5 3 2 3" xfId="17168"/>
    <cellStyle name="Note 6 14 5 3 2 3 2" xfId="34603"/>
    <cellStyle name="Note 6 14 5 3 2 3 3" xfId="49055"/>
    <cellStyle name="Note 6 14 5 3 2 4" xfId="22873"/>
    <cellStyle name="Note 6 14 5 3 2 5" xfId="37325"/>
    <cellStyle name="Note 6 14 5 3 3" xfId="7899"/>
    <cellStyle name="Note 6 14 5 3 3 2" xfId="25334"/>
    <cellStyle name="Note 6 14 5 3 3 3" xfId="39786"/>
    <cellStyle name="Note 6 14 5 3 4" xfId="10340"/>
    <cellStyle name="Note 6 14 5 3 4 2" xfId="27775"/>
    <cellStyle name="Note 6 14 5 3 4 3" xfId="42227"/>
    <cellStyle name="Note 6 14 5 3 5" xfId="12760"/>
    <cellStyle name="Note 6 14 5 3 5 2" xfId="30195"/>
    <cellStyle name="Note 6 14 5 3 5 3" xfId="44647"/>
    <cellStyle name="Note 6 14 5 3 6" xfId="19767"/>
    <cellStyle name="Note 6 14 5 4" xfId="2927"/>
    <cellStyle name="Note 6 14 5 4 2" xfId="5438"/>
    <cellStyle name="Note 6 14 5 4 2 2" xfId="22874"/>
    <cellStyle name="Note 6 14 5 4 2 3" xfId="37326"/>
    <cellStyle name="Note 6 14 5 4 3" xfId="7900"/>
    <cellStyle name="Note 6 14 5 4 3 2" xfId="25335"/>
    <cellStyle name="Note 6 14 5 4 3 3" xfId="39787"/>
    <cellStyle name="Note 6 14 5 4 4" xfId="10341"/>
    <cellStyle name="Note 6 14 5 4 4 2" xfId="27776"/>
    <cellStyle name="Note 6 14 5 4 4 3" xfId="42228"/>
    <cellStyle name="Note 6 14 5 4 5" xfId="12761"/>
    <cellStyle name="Note 6 14 5 4 5 2" xfId="30196"/>
    <cellStyle name="Note 6 14 5 4 5 3" xfId="44648"/>
    <cellStyle name="Note 6 14 5 4 6" xfId="15511"/>
    <cellStyle name="Note 6 14 5 4 6 2" xfId="32946"/>
    <cellStyle name="Note 6 14 5 4 6 3" xfId="47398"/>
    <cellStyle name="Note 6 14 5 4 7" xfId="19768"/>
    <cellStyle name="Note 6 14 5 4 8" xfId="20673"/>
    <cellStyle name="Note 6 14 5 5" xfId="5435"/>
    <cellStyle name="Note 6 14 5 5 2" xfId="14705"/>
    <cellStyle name="Note 6 14 5 5 2 2" xfId="32140"/>
    <cellStyle name="Note 6 14 5 5 2 3" xfId="46592"/>
    <cellStyle name="Note 6 14 5 5 3" xfId="17166"/>
    <cellStyle name="Note 6 14 5 5 3 2" xfId="34601"/>
    <cellStyle name="Note 6 14 5 5 3 3" xfId="49053"/>
    <cellStyle name="Note 6 14 5 5 4" xfId="22871"/>
    <cellStyle name="Note 6 14 5 5 5" xfId="37323"/>
    <cellStyle name="Note 6 14 5 6" xfId="7897"/>
    <cellStyle name="Note 6 14 5 6 2" xfId="25332"/>
    <cellStyle name="Note 6 14 5 6 3" xfId="39784"/>
    <cellStyle name="Note 6 14 5 7" xfId="10338"/>
    <cellStyle name="Note 6 14 5 7 2" xfId="27773"/>
    <cellStyle name="Note 6 14 5 7 3" xfId="42225"/>
    <cellStyle name="Note 6 14 5 8" xfId="12758"/>
    <cellStyle name="Note 6 14 5 8 2" xfId="30193"/>
    <cellStyle name="Note 6 14 5 8 3" xfId="44645"/>
    <cellStyle name="Note 6 14 5 9" xfId="19765"/>
    <cellStyle name="Note 6 14 6" xfId="2928"/>
    <cellStyle name="Note 6 14 6 2" xfId="5439"/>
    <cellStyle name="Note 6 14 6 2 2" xfId="14708"/>
    <cellStyle name="Note 6 14 6 2 2 2" xfId="32143"/>
    <cellStyle name="Note 6 14 6 2 2 3" xfId="46595"/>
    <cellStyle name="Note 6 14 6 2 3" xfId="17169"/>
    <cellStyle name="Note 6 14 6 2 3 2" xfId="34604"/>
    <cellStyle name="Note 6 14 6 2 3 3" xfId="49056"/>
    <cellStyle name="Note 6 14 6 2 4" xfId="22875"/>
    <cellStyle name="Note 6 14 6 2 5" xfId="37327"/>
    <cellStyle name="Note 6 14 6 3" xfId="7901"/>
    <cellStyle name="Note 6 14 6 3 2" xfId="25336"/>
    <cellStyle name="Note 6 14 6 3 3" xfId="39788"/>
    <cellStyle name="Note 6 14 6 4" xfId="10342"/>
    <cellStyle name="Note 6 14 6 4 2" xfId="27777"/>
    <cellStyle name="Note 6 14 6 4 3" xfId="42229"/>
    <cellStyle name="Note 6 14 6 5" xfId="12762"/>
    <cellStyle name="Note 6 14 6 5 2" xfId="30197"/>
    <cellStyle name="Note 6 14 6 5 3" xfId="44649"/>
    <cellStyle name="Note 6 14 6 6" xfId="19769"/>
    <cellStyle name="Note 6 14 7" xfId="2929"/>
    <cellStyle name="Note 6 14 7 2" xfId="5440"/>
    <cellStyle name="Note 6 14 7 2 2" xfId="14709"/>
    <cellStyle name="Note 6 14 7 2 2 2" xfId="32144"/>
    <cellStyle name="Note 6 14 7 2 2 3" xfId="46596"/>
    <cellStyle name="Note 6 14 7 2 3" xfId="17170"/>
    <cellStyle name="Note 6 14 7 2 3 2" xfId="34605"/>
    <cellStyle name="Note 6 14 7 2 3 3" xfId="49057"/>
    <cellStyle name="Note 6 14 7 2 4" xfId="22876"/>
    <cellStyle name="Note 6 14 7 2 5" xfId="37328"/>
    <cellStyle name="Note 6 14 7 3" xfId="7902"/>
    <cellStyle name="Note 6 14 7 3 2" xfId="25337"/>
    <cellStyle name="Note 6 14 7 3 3" xfId="39789"/>
    <cellStyle name="Note 6 14 7 4" xfId="10343"/>
    <cellStyle name="Note 6 14 7 4 2" xfId="27778"/>
    <cellStyle name="Note 6 14 7 4 3" xfId="42230"/>
    <cellStyle name="Note 6 14 7 5" xfId="12763"/>
    <cellStyle name="Note 6 14 7 5 2" xfId="30198"/>
    <cellStyle name="Note 6 14 7 5 3" xfId="44650"/>
    <cellStyle name="Note 6 14 7 6" xfId="19770"/>
    <cellStyle name="Note 6 14 8" xfId="2930"/>
    <cellStyle name="Note 6 14 8 2" xfId="5441"/>
    <cellStyle name="Note 6 14 8 2 2" xfId="22877"/>
    <cellStyle name="Note 6 14 8 2 3" xfId="37329"/>
    <cellStyle name="Note 6 14 8 3" xfId="7903"/>
    <cellStyle name="Note 6 14 8 3 2" xfId="25338"/>
    <cellStyle name="Note 6 14 8 3 3" xfId="39790"/>
    <cellStyle name="Note 6 14 8 4" xfId="10344"/>
    <cellStyle name="Note 6 14 8 4 2" xfId="27779"/>
    <cellStyle name="Note 6 14 8 4 3" xfId="42231"/>
    <cellStyle name="Note 6 14 8 5" xfId="12764"/>
    <cellStyle name="Note 6 14 8 5 2" xfId="30199"/>
    <cellStyle name="Note 6 14 8 5 3" xfId="44651"/>
    <cellStyle name="Note 6 14 8 6" xfId="15512"/>
    <cellStyle name="Note 6 14 8 6 2" xfId="32947"/>
    <cellStyle name="Note 6 14 8 6 3" xfId="47399"/>
    <cellStyle name="Note 6 14 8 7" xfId="19771"/>
    <cellStyle name="Note 6 14 8 8" xfId="20674"/>
    <cellStyle name="Note 6 14 9" xfId="5422"/>
    <cellStyle name="Note 6 14 9 2" xfId="14695"/>
    <cellStyle name="Note 6 14 9 2 2" xfId="32130"/>
    <cellStyle name="Note 6 14 9 2 3" xfId="46582"/>
    <cellStyle name="Note 6 14 9 3" xfId="17156"/>
    <cellStyle name="Note 6 14 9 3 2" xfId="34591"/>
    <cellStyle name="Note 6 14 9 3 3" xfId="49043"/>
    <cellStyle name="Note 6 14 9 4" xfId="22858"/>
    <cellStyle name="Note 6 14 9 5" xfId="37310"/>
    <cellStyle name="Note 6 15" xfId="2931"/>
    <cellStyle name="Note 6 15 10" xfId="7904"/>
    <cellStyle name="Note 6 15 10 2" xfId="25339"/>
    <cellStyle name="Note 6 15 10 3" xfId="39791"/>
    <cellStyle name="Note 6 15 11" xfId="10345"/>
    <cellStyle name="Note 6 15 11 2" xfId="27780"/>
    <cellStyle name="Note 6 15 11 3" xfId="42232"/>
    <cellStyle name="Note 6 15 12" xfId="12765"/>
    <cellStyle name="Note 6 15 12 2" xfId="30200"/>
    <cellStyle name="Note 6 15 12 3" xfId="44652"/>
    <cellStyle name="Note 6 15 13" xfId="19772"/>
    <cellStyle name="Note 6 15 2" xfId="2932"/>
    <cellStyle name="Note 6 15 2 2" xfId="2933"/>
    <cellStyle name="Note 6 15 2 2 2" xfId="5444"/>
    <cellStyle name="Note 6 15 2 2 2 2" xfId="14712"/>
    <cellStyle name="Note 6 15 2 2 2 2 2" xfId="32147"/>
    <cellStyle name="Note 6 15 2 2 2 2 3" xfId="46599"/>
    <cellStyle name="Note 6 15 2 2 2 3" xfId="17173"/>
    <cellStyle name="Note 6 15 2 2 2 3 2" xfId="34608"/>
    <cellStyle name="Note 6 15 2 2 2 3 3" xfId="49060"/>
    <cellStyle name="Note 6 15 2 2 2 4" xfId="22880"/>
    <cellStyle name="Note 6 15 2 2 2 5" xfId="37332"/>
    <cellStyle name="Note 6 15 2 2 3" xfId="7906"/>
    <cellStyle name="Note 6 15 2 2 3 2" xfId="25341"/>
    <cellStyle name="Note 6 15 2 2 3 3" xfId="39793"/>
    <cellStyle name="Note 6 15 2 2 4" xfId="10347"/>
    <cellStyle name="Note 6 15 2 2 4 2" xfId="27782"/>
    <cellStyle name="Note 6 15 2 2 4 3" xfId="42234"/>
    <cellStyle name="Note 6 15 2 2 5" xfId="12767"/>
    <cellStyle name="Note 6 15 2 2 5 2" xfId="30202"/>
    <cellStyle name="Note 6 15 2 2 5 3" xfId="44654"/>
    <cellStyle name="Note 6 15 2 2 6" xfId="19774"/>
    <cellStyle name="Note 6 15 2 3" xfId="2934"/>
    <cellStyle name="Note 6 15 2 3 2" xfId="5445"/>
    <cellStyle name="Note 6 15 2 3 2 2" xfId="14713"/>
    <cellStyle name="Note 6 15 2 3 2 2 2" xfId="32148"/>
    <cellStyle name="Note 6 15 2 3 2 2 3" xfId="46600"/>
    <cellStyle name="Note 6 15 2 3 2 3" xfId="17174"/>
    <cellStyle name="Note 6 15 2 3 2 3 2" xfId="34609"/>
    <cellStyle name="Note 6 15 2 3 2 3 3" xfId="49061"/>
    <cellStyle name="Note 6 15 2 3 2 4" xfId="22881"/>
    <cellStyle name="Note 6 15 2 3 2 5" xfId="37333"/>
    <cellStyle name="Note 6 15 2 3 3" xfId="7907"/>
    <cellStyle name="Note 6 15 2 3 3 2" xfId="25342"/>
    <cellStyle name="Note 6 15 2 3 3 3" xfId="39794"/>
    <cellStyle name="Note 6 15 2 3 4" xfId="10348"/>
    <cellStyle name="Note 6 15 2 3 4 2" xfId="27783"/>
    <cellStyle name="Note 6 15 2 3 4 3" xfId="42235"/>
    <cellStyle name="Note 6 15 2 3 5" xfId="12768"/>
    <cellStyle name="Note 6 15 2 3 5 2" xfId="30203"/>
    <cellStyle name="Note 6 15 2 3 5 3" xfId="44655"/>
    <cellStyle name="Note 6 15 2 3 6" xfId="19775"/>
    <cellStyle name="Note 6 15 2 4" xfId="2935"/>
    <cellStyle name="Note 6 15 2 4 2" xfId="5446"/>
    <cellStyle name="Note 6 15 2 4 2 2" xfId="22882"/>
    <cellStyle name="Note 6 15 2 4 2 3" xfId="37334"/>
    <cellStyle name="Note 6 15 2 4 3" xfId="7908"/>
    <cellStyle name="Note 6 15 2 4 3 2" xfId="25343"/>
    <cellStyle name="Note 6 15 2 4 3 3" xfId="39795"/>
    <cellStyle name="Note 6 15 2 4 4" xfId="10349"/>
    <cellStyle name="Note 6 15 2 4 4 2" xfId="27784"/>
    <cellStyle name="Note 6 15 2 4 4 3" xfId="42236"/>
    <cellStyle name="Note 6 15 2 4 5" xfId="12769"/>
    <cellStyle name="Note 6 15 2 4 5 2" xfId="30204"/>
    <cellStyle name="Note 6 15 2 4 5 3" xfId="44656"/>
    <cellStyle name="Note 6 15 2 4 6" xfId="15513"/>
    <cellStyle name="Note 6 15 2 4 6 2" xfId="32948"/>
    <cellStyle name="Note 6 15 2 4 6 3" xfId="47400"/>
    <cellStyle name="Note 6 15 2 4 7" xfId="19776"/>
    <cellStyle name="Note 6 15 2 4 8" xfId="20675"/>
    <cellStyle name="Note 6 15 2 5" xfId="5443"/>
    <cellStyle name="Note 6 15 2 5 2" xfId="14711"/>
    <cellStyle name="Note 6 15 2 5 2 2" xfId="32146"/>
    <cellStyle name="Note 6 15 2 5 2 3" xfId="46598"/>
    <cellStyle name="Note 6 15 2 5 3" xfId="17172"/>
    <cellStyle name="Note 6 15 2 5 3 2" xfId="34607"/>
    <cellStyle name="Note 6 15 2 5 3 3" xfId="49059"/>
    <cellStyle name="Note 6 15 2 5 4" xfId="22879"/>
    <cellStyle name="Note 6 15 2 5 5" xfId="37331"/>
    <cellStyle name="Note 6 15 2 6" xfId="7905"/>
    <cellStyle name="Note 6 15 2 6 2" xfId="25340"/>
    <cellStyle name="Note 6 15 2 6 3" xfId="39792"/>
    <cellStyle name="Note 6 15 2 7" xfId="10346"/>
    <cellStyle name="Note 6 15 2 7 2" xfId="27781"/>
    <cellStyle name="Note 6 15 2 7 3" xfId="42233"/>
    <cellStyle name="Note 6 15 2 8" xfId="12766"/>
    <cellStyle name="Note 6 15 2 8 2" xfId="30201"/>
    <cellStyle name="Note 6 15 2 8 3" xfId="44653"/>
    <cellStyle name="Note 6 15 2 9" xfId="19773"/>
    <cellStyle name="Note 6 15 3" xfId="2936"/>
    <cellStyle name="Note 6 15 3 2" xfId="2937"/>
    <cellStyle name="Note 6 15 3 2 2" xfId="5448"/>
    <cellStyle name="Note 6 15 3 2 2 2" xfId="14715"/>
    <cellStyle name="Note 6 15 3 2 2 2 2" xfId="32150"/>
    <cellStyle name="Note 6 15 3 2 2 2 3" xfId="46602"/>
    <cellStyle name="Note 6 15 3 2 2 3" xfId="17176"/>
    <cellStyle name="Note 6 15 3 2 2 3 2" xfId="34611"/>
    <cellStyle name="Note 6 15 3 2 2 3 3" xfId="49063"/>
    <cellStyle name="Note 6 15 3 2 2 4" xfId="22884"/>
    <cellStyle name="Note 6 15 3 2 2 5" xfId="37336"/>
    <cellStyle name="Note 6 15 3 2 3" xfId="7910"/>
    <cellStyle name="Note 6 15 3 2 3 2" xfId="25345"/>
    <cellStyle name="Note 6 15 3 2 3 3" xfId="39797"/>
    <cellStyle name="Note 6 15 3 2 4" xfId="10351"/>
    <cellStyle name="Note 6 15 3 2 4 2" xfId="27786"/>
    <cellStyle name="Note 6 15 3 2 4 3" xfId="42238"/>
    <cellStyle name="Note 6 15 3 2 5" xfId="12771"/>
    <cellStyle name="Note 6 15 3 2 5 2" xfId="30206"/>
    <cellStyle name="Note 6 15 3 2 5 3" xfId="44658"/>
    <cellStyle name="Note 6 15 3 2 6" xfId="19778"/>
    <cellStyle name="Note 6 15 3 3" xfId="2938"/>
    <cellStyle name="Note 6 15 3 3 2" xfId="5449"/>
    <cellStyle name="Note 6 15 3 3 2 2" xfId="14716"/>
    <cellStyle name="Note 6 15 3 3 2 2 2" xfId="32151"/>
    <cellStyle name="Note 6 15 3 3 2 2 3" xfId="46603"/>
    <cellStyle name="Note 6 15 3 3 2 3" xfId="17177"/>
    <cellStyle name="Note 6 15 3 3 2 3 2" xfId="34612"/>
    <cellStyle name="Note 6 15 3 3 2 3 3" xfId="49064"/>
    <cellStyle name="Note 6 15 3 3 2 4" xfId="22885"/>
    <cellStyle name="Note 6 15 3 3 2 5" xfId="37337"/>
    <cellStyle name="Note 6 15 3 3 3" xfId="7911"/>
    <cellStyle name="Note 6 15 3 3 3 2" xfId="25346"/>
    <cellStyle name="Note 6 15 3 3 3 3" xfId="39798"/>
    <cellStyle name="Note 6 15 3 3 4" xfId="10352"/>
    <cellStyle name="Note 6 15 3 3 4 2" xfId="27787"/>
    <cellStyle name="Note 6 15 3 3 4 3" xfId="42239"/>
    <cellStyle name="Note 6 15 3 3 5" xfId="12772"/>
    <cellStyle name="Note 6 15 3 3 5 2" xfId="30207"/>
    <cellStyle name="Note 6 15 3 3 5 3" xfId="44659"/>
    <cellStyle name="Note 6 15 3 3 6" xfId="19779"/>
    <cellStyle name="Note 6 15 3 4" xfId="2939"/>
    <cellStyle name="Note 6 15 3 4 2" xfId="5450"/>
    <cellStyle name="Note 6 15 3 4 2 2" xfId="22886"/>
    <cellStyle name="Note 6 15 3 4 2 3" xfId="37338"/>
    <cellStyle name="Note 6 15 3 4 3" xfId="7912"/>
    <cellStyle name="Note 6 15 3 4 3 2" xfId="25347"/>
    <cellStyle name="Note 6 15 3 4 3 3" xfId="39799"/>
    <cellStyle name="Note 6 15 3 4 4" xfId="10353"/>
    <cellStyle name="Note 6 15 3 4 4 2" xfId="27788"/>
    <cellStyle name="Note 6 15 3 4 4 3" xfId="42240"/>
    <cellStyle name="Note 6 15 3 4 5" xfId="12773"/>
    <cellStyle name="Note 6 15 3 4 5 2" xfId="30208"/>
    <cellStyle name="Note 6 15 3 4 5 3" xfId="44660"/>
    <cellStyle name="Note 6 15 3 4 6" xfId="15514"/>
    <cellStyle name="Note 6 15 3 4 6 2" xfId="32949"/>
    <cellStyle name="Note 6 15 3 4 6 3" xfId="47401"/>
    <cellStyle name="Note 6 15 3 4 7" xfId="19780"/>
    <cellStyle name="Note 6 15 3 4 8" xfId="20676"/>
    <cellStyle name="Note 6 15 3 5" xfId="5447"/>
    <cellStyle name="Note 6 15 3 5 2" xfId="14714"/>
    <cellStyle name="Note 6 15 3 5 2 2" xfId="32149"/>
    <cellStyle name="Note 6 15 3 5 2 3" xfId="46601"/>
    <cellStyle name="Note 6 15 3 5 3" xfId="17175"/>
    <cellStyle name="Note 6 15 3 5 3 2" xfId="34610"/>
    <cellStyle name="Note 6 15 3 5 3 3" xfId="49062"/>
    <cellStyle name="Note 6 15 3 5 4" xfId="22883"/>
    <cellStyle name="Note 6 15 3 5 5" xfId="37335"/>
    <cellStyle name="Note 6 15 3 6" xfId="7909"/>
    <cellStyle name="Note 6 15 3 6 2" xfId="25344"/>
    <cellStyle name="Note 6 15 3 6 3" xfId="39796"/>
    <cellStyle name="Note 6 15 3 7" xfId="10350"/>
    <cellStyle name="Note 6 15 3 7 2" xfId="27785"/>
    <cellStyle name="Note 6 15 3 7 3" xfId="42237"/>
    <cellStyle name="Note 6 15 3 8" xfId="12770"/>
    <cellStyle name="Note 6 15 3 8 2" xfId="30205"/>
    <cellStyle name="Note 6 15 3 8 3" xfId="44657"/>
    <cellStyle name="Note 6 15 3 9" xfId="19777"/>
    <cellStyle name="Note 6 15 4" xfId="2940"/>
    <cellStyle name="Note 6 15 4 2" xfId="2941"/>
    <cellStyle name="Note 6 15 4 2 2" xfId="5452"/>
    <cellStyle name="Note 6 15 4 2 2 2" xfId="14718"/>
    <cellStyle name="Note 6 15 4 2 2 2 2" xfId="32153"/>
    <cellStyle name="Note 6 15 4 2 2 2 3" xfId="46605"/>
    <cellStyle name="Note 6 15 4 2 2 3" xfId="17179"/>
    <cellStyle name="Note 6 15 4 2 2 3 2" xfId="34614"/>
    <cellStyle name="Note 6 15 4 2 2 3 3" xfId="49066"/>
    <cellStyle name="Note 6 15 4 2 2 4" xfId="22888"/>
    <cellStyle name="Note 6 15 4 2 2 5" xfId="37340"/>
    <cellStyle name="Note 6 15 4 2 3" xfId="7914"/>
    <cellStyle name="Note 6 15 4 2 3 2" xfId="25349"/>
    <cellStyle name="Note 6 15 4 2 3 3" xfId="39801"/>
    <cellStyle name="Note 6 15 4 2 4" xfId="10355"/>
    <cellStyle name="Note 6 15 4 2 4 2" xfId="27790"/>
    <cellStyle name="Note 6 15 4 2 4 3" xfId="42242"/>
    <cellStyle name="Note 6 15 4 2 5" xfId="12775"/>
    <cellStyle name="Note 6 15 4 2 5 2" xfId="30210"/>
    <cellStyle name="Note 6 15 4 2 5 3" xfId="44662"/>
    <cellStyle name="Note 6 15 4 2 6" xfId="19782"/>
    <cellStyle name="Note 6 15 4 3" xfId="2942"/>
    <cellStyle name="Note 6 15 4 3 2" xfId="5453"/>
    <cellStyle name="Note 6 15 4 3 2 2" xfId="14719"/>
    <cellStyle name="Note 6 15 4 3 2 2 2" xfId="32154"/>
    <cellStyle name="Note 6 15 4 3 2 2 3" xfId="46606"/>
    <cellStyle name="Note 6 15 4 3 2 3" xfId="17180"/>
    <cellStyle name="Note 6 15 4 3 2 3 2" xfId="34615"/>
    <cellStyle name="Note 6 15 4 3 2 3 3" xfId="49067"/>
    <cellStyle name="Note 6 15 4 3 2 4" xfId="22889"/>
    <cellStyle name="Note 6 15 4 3 2 5" xfId="37341"/>
    <cellStyle name="Note 6 15 4 3 3" xfId="7915"/>
    <cellStyle name="Note 6 15 4 3 3 2" xfId="25350"/>
    <cellStyle name="Note 6 15 4 3 3 3" xfId="39802"/>
    <cellStyle name="Note 6 15 4 3 4" xfId="10356"/>
    <cellStyle name="Note 6 15 4 3 4 2" xfId="27791"/>
    <cellStyle name="Note 6 15 4 3 4 3" xfId="42243"/>
    <cellStyle name="Note 6 15 4 3 5" xfId="12776"/>
    <cellStyle name="Note 6 15 4 3 5 2" xfId="30211"/>
    <cellStyle name="Note 6 15 4 3 5 3" xfId="44663"/>
    <cellStyle name="Note 6 15 4 3 6" xfId="19783"/>
    <cellStyle name="Note 6 15 4 4" xfId="2943"/>
    <cellStyle name="Note 6 15 4 4 2" xfId="5454"/>
    <cellStyle name="Note 6 15 4 4 2 2" xfId="22890"/>
    <cellStyle name="Note 6 15 4 4 2 3" xfId="37342"/>
    <cellStyle name="Note 6 15 4 4 3" xfId="7916"/>
    <cellStyle name="Note 6 15 4 4 3 2" xfId="25351"/>
    <cellStyle name="Note 6 15 4 4 3 3" xfId="39803"/>
    <cellStyle name="Note 6 15 4 4 4" xfId="10357"/>
    <cellStyle name="Note 6 15 4 4 4 2" xfId="27792"/>
    <cellStyle name="Note 6 15 4 4 4 3" xfId="42244"/>
    <cellStyle name="Note 6 15 4 4 5" xfId="12777"/>
    <cellStyle name="Note 6 15 4 4 5 2" xfId="30212"/>
    <cellStyle name="Note 6 15 4 4 5 3" xfId="44664"/>
    <cellStyle name="Note 6 15 4 4 6" xfId="15515"/>
    <cellStyle name="Note 6 15 4 4 6 2" xfId="32950"/>
    <cellStyle name="Note 6 15 4 4 6 3" xfId="47402"/>
    <cellStyle name="Note 6 15 4 4 7" xfId="19784"/>
    <cellStyle name="Note 6 15 4 4 8" xfId="20677"/>
    <cellStyle name="Note 6 15 4 5" xfId="5451"/>
    <cellStyle name="Note 6 15 4 5 2" xfId="14717"/>
    <cellStyle name="Note 6 15 4 5 2 2" xfId="32152"/>
    <cellStyle name="Note 6 15 4 5 2 3" xfId="46604"/>
    <cellStyle name="Note 6 15 4 5 3" xfId="17178"/>
    <cellStyle name="Note 6 15 4 5 3 2" xfId="34613"/>
    <cellStyle name="Note 6 15 4 5 3 3" xfId="49065"/>
    <cellStyle name="Note 6 15 4 5 4" xfId="22887"/>
    <cellStyle name="Note 6 15 4 5 5" xfId="37339"/>
    <cellStyle name="Note 6 15 4 6" xfId="7913"/>
    <cellStyle name="Note 6 15 4 6 2" xfId="25348"/>
    <cellStyle name="Note 6 15 4 6 3" xfId="39800"/>
    <cellStyle name="Note 6 15 4 7" xfId="10354"/>
    <cellStyle name="Note 6 15 4 7 2" xfId="27789"/>
    <cellStyle name="Note 6 15 4 7 3" xfId="42241"/>
    <cellStyle name="Note 6 15 4 8" xfId="12774"/>
    <cellStyle name="Note 6 15 4 8 2" xfId="30209"/>
    <cellStyle name="Note 6 15 4 8 3" xfId="44661"/>
    <cellStyle name="Note 6 15 4 9" xfId="19781"/>
    <cellStyle name="Note 6 15 5" xfId="2944"/>
    <cellStyle name="Note 6 15 5 2" xfId="2945"/>
    <cellStyle name="Note 6 15 5 2 2" xfId="5456"/>
    <cellStyle name="Note 6 15 5 2 2 2" xfId="14721"/>
    <cellStyle name="Note 6 15 5 2 2 2 2" xfId="32156"/>
    <cellStyle name="Note 6 15 5 2 2 2 3" xfId="46608"/>
    <cellStyle name="Note 6 15 5 2 2 3" xfId="17182"/>
    <cellStyle name="Note 6 15 5 2 2 3 2" xfId="34617"/>
    <cellStyle name="Note 6 15 5 2 2 3 3" xfId="49069"/>
    <cellStyle name="Note 6 15 5 2 2 4" xfId="22892"/>
    <cellStyle name="Note 6 15 5 2 2 5" xfId="37344"/>
    <cellStyle name="Note 6 15 5 2 3" xfId="7918"/>
    <cellStyle name="Note 6 15 5 2 3 2" xfId="25353"/>
    <cellStyle name="Note 6 15 5 2 3 3" xfId="39805"/>
    <cellStyle name="Note 6 15 5 2 4" xfId="10359"/>
    <cellStyle name="Note 6 15 5 2 4 2" xfId="27794"/>
    <cellStyle name="Note 6 15 5 2 4 3" xfId="42246"/>
    <cellStyle name="Note 6 15 5 2 5" xfId="12779"/>
    <cellStyle name="Note 6 15 5 2 5 2" xfId="30214"/>
    <cellStyle name="Note 6 15 5 2 5 3" xfId="44666"/>
    <cellStyle name="Note 6 15 5 2 6" xfId="19786"/>
    <cellStyle name="Note 6 15 5 3" xfId="2946"/>
    <cellStyle name="Note 6 15 5 3 2" xfId="5457"/>
    <cellStyle name="Note 6 15 5 3 2 2" xfId="14722"/>
    <cellStyle name="Note 6 15 5 3 2 2 2" xfId="32157"/>
    <cellStyle name="Note 6 15 5 3 2 2 3" xfId="46609"/>
    <cellStyle name="Note 6 15 5 3 2 3" xfId="17183"/>
    <cellStyle name="Note 6 15 5 3 2 3 2" xfId="34618"/>
    <cellStyle name="Note 6 15 5 3 2 3 3" xfId="49070"/>
    <cellStyle name="Note 6 15 5 3 2 4" xfId="22893"/>
    <cellStyle name="Note 6 15 5 3 2 5" xfId="37345"/>
    <cellStyle name="Note 6 15 5 3 3" xfId="7919"/>
    <cellStyle name="Note 6 15 5 3 3 2" xfId="25354"/>
    <cellStyle name="Note 6 15 5 3 3 3" xfId="39806"/>
    <cellStyle name="Note 6 15 5 3 4" xfId="10360"/>
    <cellStyle name="Note 6 15 5 3 4 2" xfId="27795"/>
    <cellStyle name="Note 6 15 5 3 4 3" xfId="42247"/>
    <cellStyle name="Note 6 15 5 3 5" xfId="12780"/>
    <cellStyle name="Note 6 15 5 3 5 2" xfId="30215"/>
    <cellStyle name="Note 6 15 5 3 5 3" xfId="44667"/>
    <cellStyle name="Note 6 15 5 3 6" xfId="19787"/>
    <cellStyle name="Note 6 15 5 4" xfId="2947"/>
    <cellStyle name="Note 6 15 5 4 2" xfId="5458"/>
    <cellStyle name="Note 6 15 5 4 2 2" xfId="22894"/>
    <cellStyle name="Note 6 15 5 4 2 3" xfId="37346"/>
    <cellStyle name="Note 6 15 5 4 3" xfId="7920"/>
    <cellStyle name="Note 6 15 5 4 3 2" xfId="25355"/>
    <cellStyle name="Note 6 15 5 4 3 3" xfId="39807"/>
    <cellStyle name="Note 6 15 5 4 4" xfId="10361"/>
    <cellStyle name="Note 6 15 5 4 4 2" xfId="27796"/>
    <cellStyle name="Note 6 15 5 4 4 3" xfId="42248"/>
    <cellStyle name="Note 6 15 5 4 5" xfId="12781"/>
    <cellStyle name="Note 6 15 5 4 5 2" xfId="30216"/>
    <cellStyle name="Note 6 15 5 4 5 3" xfId="44668"/>
    <cellStyle name="Note 6 15 5 4 6" xfId="15516"/>
    <cellStyle name="Note 6 15 5 4 6 2" xfId="32951"/>
    <cellStyle name="Note 6 15 5 4 6 3" xfId="47403"/>
    <cellStyle name="Note 6 15 5 4 7" xfId="19788"/>
    <cellStyle name="Note 6 15 5 4 8" xfId="20678"/>
    <cellStyle name="Note 6 15 5 5" xfId="5455"/>
    <cellStyle name="Note 6 15 5 5 2" xfId="14720"/>
    <cellStyle name="Note 6 15 5 5 2 2" xfId="32155"/>
    <cellStyle name="Note 6 15 5 5 2 3" xfId="46607"/>
    <cellStyle name="Note 6 15 5 5 3" xfId="17181"/>
    <cellStyle name="Note 6 15 5 5 3 2" xfId="34616"/>
    <cellStyle name="Note 6 15 5 5 3 3" xfId="49068"/>
    <cellStyle name="Note 6 15 5 5 4" xfId="22891"/>
    <cellStyle name="Note 6 15 5 5 5" xfId="37343"/>
    <cellStyle name="Note 6 15 5 6" xfId="7917"/>
    <cellStyle name="Note 6 15 5 6 2" xfId="25352"/>
    <cellStyle name="Note 6 15 5 6 3" xfId="39804"/>
    <cellStyle name="Note 6 15 5 7" xfId="10358"/>
    <cellStyle name="Note 6 15 5 7 2" xfId="27793"/>
    <cellStyle name="Note 6 15 5 7 3" xfId="42245"/>
    <cellStyle name="Note 6 15 5 8" xfId="12778"/>
    <cellStyle name="Note 6 15 5 8 2" xfId="30213"/>
    <cellStyle name="Note 6 15 5 8 3" xfId="44665"/>
    <cellStyle name="Note 6 15 5 9" xfId="19785"/>
    <cellStyle name="Note 6 15 6" xfId="2948"/>
    <cellStyle name="Note 6 15 6 2" xfId="5459"/>
    <cellStyle name="Note 6 15 6 2 2" xfId="14723"/>
    <cellStyle name="Note 6 15 6 2 2 2" xfId="32158"/>
    <cellStyle name="Note 6 15 6 2 2 3" xfId="46610"/>
    <cellStyle name="Note 6 15 6 2 3" xfId="17184"/>
    <cellStyle name="Note 6 15 6 2 3 2" xfId="34619"/>
    <cellStyle name="Note 6 15 6 2 3 3" xfId="49071"/>
    <cellStyle name="Note 6 15 6 2 4" xfId="22895"/>
    <cellStyle name="Note 6 15 6 2 5" xfId="37347"/>
    <cellStyle name="Note 6 15 6 3" xfId="7921"/>
    <cellStyle name="Note 6 15 6 3 2" xfId="25356"/>
    <cellStyle name="Note 6 15 6 3 3" xfId="39808"/>
    <cellStyle name="Note 6 15 6 4" xfId="10362"/>
    <cellStyle name="Note 6 15 6 4 2" xfId="27797"/>
    <cellStyle name="Note 6 15 6 4 3" xfId="42249"/>
    <cellStyle name="Note 6 15 6 5" xfId="12782"/>
    <cellStyle name="Note 6 15 6 5 2" xfId="30217"/>
    <cellStyle name="Note 6 15 6 5 3" xfId="44669"/>
    <cellStyle name="Note 6 15 6 6" xfId="19789"/>
    <cellStyle name="Note 6 15 7" xfId="2949"/>
    <cellStyle name="Note 6 15 7 2" xfId="5460"/>
    <cellStyle name="Note 6 15 7 2 2" xfId="14724"/>
    <cellStyle name="Note 6 15 7 2 2 2" xfId="32159"/>
    <cellStyle name="Note 6 15 7 2 2 3" xfId="46611"/>
    <cellStyle name="Note 6 15 7 2 3" xfId="17185"/>
    <cellStyle name="Note 6 15 7 2 3 2" xfId="34620"/>
    <cellStyle name="Note 6 15 7 2 3 3" xfId="49072"/>
    <cellStyle name="Note 6 15 7 2 4" xfId="22896"/>
    <cellStyle name="Note 6 15 7 2 5" xfId="37348"/>
    <cellStyle name="Note 6 15 7 3" xfId="7922"/>
    <cellStyle name="Note 6 15 7 3 2" xfId="25357"/>
    <cellStyle name="Note 6 15 7 3 3" xfId="39809"/>
    <cellStyle name="Note 6 15 7 4" xfId="10363"/>
    <cellStyle name="Note 6 15 7 4 2" xfId="27798"/>
    <cellStyle name="Note 6 15 7 4 3" xfId="42250"/>
    <cellStyle name="Note 6 15 7 5" xfId="12783"/>
    <cellStyle name="Note 6 15 7 5 2" xfId="30218"/>
    <cellStyle name="Note 6 15 7 5 3" xfId="44670"/>
    <cellStyle name="Note 6 15 7 6" xfId="19790"/>
    <cellStyle name="Note 6 15 8" xfId="2950"/>
    <cellStyle name="Note 6 15 8 2" xfId="5461"/>
    <cellStyle name="Note 6 15 8 2 2" xfId="22897"/>
    <cellStyle name="Note 6 15 8 2 3" xfId="37349"/>
    <cellStyle name="Note 6 15 8 3" xfId="7923"/>
    <cellStyle name="Note 6 15 8 3 2" xfId="25358"/>
    <cellStyle name="Note 6 15 8 3 3" xfId="39810"/>
    <cellStyle name="Note 6 15 8 4" xfId="10364"/>
    <cellStyle name="Note 6 15 8 4 2" xfId="27799"/>
    <cellStyle name="Note 6 15 8 4 3" xfId="42251"/>
    <cellStyle name="Note 6 15 8 5" xfId="12784"/>
    <cellStyle name="Note 6 15 8 5 2" xfId="30219"/>
    <cellStyle name="Note 6 15 8 5 3" xfId="44671"/>
    <cellStyle name="Note 6 15 8 6" xfId="15517"/>
    <cellStyle name="Note 6 15 8 6 2" xfId="32952"/>
    <cellStyle name="Note 6 15 8 6 3" xfId="47404"/>
    <cellStyle name="Note 6 15 8 7" xfId="19791"/>
    <cellStyle name="Note 6 15 8 8" xfId="20679"/>
    <cellStyle name="Note 6 15 9" xfId="5442"/>
    <cellStyle name="Note 6 15 9 2" xfId="14710"/>
    <cellStyle name="Note 6 15 9 2 2" xfId="32145"/>
    <cellStyle name="Note 6 15 9 2 3" xfId="46597"/>
    <cellStyle name="Note 6 15 9 3" xfId="17171"/>
    <cellStyle name="Note 6 15 9 3 2" xfId="34606"/>
    <cellStyle name="Note 6 15 9 3 3" xfId="49058"/>
    <cellStyle name="Note 6 15 9 4" xfId="22878"/>
    <cellStyle name="Note 6 15 9 5" xfId="37330"/>
    <cellStyle name="Note 6 16" xfId="2951"/>
    <cellStyle name="Note 6 16 10" xfId="7924"/>
    <cellStyle name="Note 6 16 10 2" xfId="25359"/>
    <cellStyle name="Note 6 16 10 3" xfId="39811"/>
    <cellStyle name="Note 6 16 11" xfId="10365"/>
    <cellStyle name="Note 6 16 11 2" xfId="27800"/>
    <cellStyle name="Note 6 16 11 3" xfId="42252"/>
    <cellStyle name="Note 6 16 12" xfId="12785"/>
    <cellStyle name="Note 6 16 12 2" xfId="30220"/>
    <cellStyle name="Note 6 16 12 3" xfId="44672"/>
    <cellStyle name="Note 6 16 13" xfId="19792"/>
    <cellStyle name="Note 6 16 2" xfId="2952"/>
    <cellStyle name="Note 6 16 2 2" xfId="2953"/>
    <cellStyle name="Note 6 16 2 2 2" xfId="5464"/>
    <cellStyle name="Note 6 16 2 2 2 2" xfId="14727"/>
    <cellStyle name="Note 6 16 2 2 2 2 2" xfId="32162"/>
    <cellStyle name="Note 6 16 2 2 2 2 3" xfId="46614"/>
    <cellStyle name="Note 6 16 2 2 2 3" xfId="17188"/>
    <cellStyle name="Note 6 16 2 2 2 3 2" xfId="34623"/>
    <cellStyle name="Note 6 16 2 2 2 3 3" xfId="49075"/>
    <cellStyle name="Note 6 16 2 2 2 4" xfId="22900"/>
    <cellStyle name="Note 6 16 2 2 2 5" xfId="37352"/>
    <cellStyle name="Note 6 16 2 2 3" xfId="7926"/>
    <cellStyle name="Note 6 16 2 2 3 2" xfId="25361"/>
    <cellStyle name="Note 6 16 2 2 3 3" xfId="39813"/>
    <cellStyle name="Note 6 16 2 2 4" xfId="10367"/>
    <cellStyle name="Note 6 16 2 2 4 2" xfId="27802"/>
    <cellStyle name="Note 6 16 2 2 4 3" xfId="42254"/>
    <cellStyle name="Note 6 16 2 2 5" xfId="12787"/>
    <cellStyle name="Note 6 16 2 2 5 2" xfId="30222"/>
    <cellStyle name="Note 6 16 2 2 5 3" xfId="44674"/>
    <cellStyle name="Note 6 16 2 2 6" xfId="19794"/>
    <cellStyle name="Note 6 16 2 3" xfId="2954"/>
    <cellStyle name="Note 6 16 2 3 2" xfId="5465"/>
    <cellStyle name="Note 6 16 2 3 2 2" xfId="14728"/>
    <cellStyle name="Note 6 16 2 3 2 2 2" xfId="32163"/>
    <cellStyle name="Note 6 16 2 3 2 2 3" xfId="46615"/>
    <cellStyle name="Note 6 16 2 3 2 3" xfId="17189"/>
    <cellStyle name="Note 6 16 2 3 2 3 2" xfId="34624"/>
    <cellStyle name="Note 6 16 2 3 2 3 3" xfId="49076"/>
    <cellStyle name="Note 6 16 2 3 2 4" xfId="22901"/>
    <cellStyle name="Note 6 16 2 3 2 5" xfId="37353"/>
    <cellStyle name="Note 6 16 2 3 3" xfId="7927"/>
    <cellStyle name="Note 6 16 2 3 3 2" xfId="25362"/>
    <cellStyle name="Note 6 16 2 3 3 3" xfId="39814"/>
    <cellStyle name="Note 6 16 2 3 4" xfId="10368"/>
    <cellStyle name="Note 6 16 2 3 4 2" xfId="27803"/>
    <cellStyle name="Note 6 16 2 3 4 3" xfId="42255"/>
    <cellStyle name="Note 6 16 2 3 5" xfId="12788"/>
    <cellStyle name="Note 6 16 2 3 5 2" xfId="30223"/>
    <cellStyle name="Note 6 16 2 3 5 3" xfId="44675"/>
    <cellStyle name="Note 6 16 2 3 6" xfId="19795"/>
    <cellStyle name="Note 6 16 2 4" xfId="2955"/>
    <cellStyle name="Note 6 16 2 4 2" xfId="5466"/>
    <cellStyle name="Note 6 16 2 4 2 2" xfId="22902"/>
    <cellStyle name="Note 6 16 2 4 2 3" xfId="37354"/>
    <cellStyle name="Note 6 16 2 4 3" xfId="7928"/>
    <cellStyle name="Note 6 16 2 4 3 2" xfId="25363"/>
    <cellStyle name="Note 6 16 2 4 3 3" xfId="39815"/>
    <cellStyle name="Note 6 16 2 4 4" xfId="10369"/>
    <cellStyle name="Note 6 16 2 4 4 2" xfId="27804"/>
    <cellStyle name="Note 6 16 2 4 4 3" xfId="42256"/>
    <cellStyle name="Note 6 16 2 4 5" xfId="12789"/>
    <cellStyle name="Note 6 16 2 4 5 2" xfId="30224"/>
    <cellStyle name="Note 6 16 2 4 5 3" xfId="44676"/>
    <cellStyle name="Note 6 16 2 4 6" xfId="15518"/>
    <cellStyle name="Note 6 16 2 4 6 2" xfId="32953"/>
    <cellStyle name="Note 6 16 2 4 6 3" xfId="47405"/>
    <cellStyle name="Note 6 16 2 4 7" xfId="19796"/>
    <cellStyle name="Note 6 16 2 4 8" xfId="20680"/>
    <cellStyle name="Note 6 16 2 5" xfId="5463"/>
    <cellStyle name="Note 6 16 2 5 2" xfId="14726"/>
    <cellStyle name="Note 6 16 2 5 2 2" xfId="32161"/>
    <cellStyle name="Note 6 16 2 5 2 3" xfId="46613"/>
    <cellStyle name="Note 6 16 2 5 3" xfId="17187"/>
    <cellStyle name="Note 6 16 2 5 3 2" xfId="34622"/>
    <cellStyle name="Note 6 16 2 5 3 3" xfId="49074"/>
    <cellStyle name="Note 6 16 2 5 4" xfId="22899"/>
    <cellStyle name="Note 6 16 2 5 5" xfId="37351"/>
    <cellStyle name="Note 6 16 2 6" xfId="7925"/>
    <cellStyle name="Note 6 16 2 6 2" xfId="25360"/>
    <cellStyle name="Note 6 16 2 6 3" xfId="39812"/>
    <cellStyle name="Note 6 16 2 7" xfId="10366"/>
    <cellStyle name="Note 6 16 2 7 2" xfId="27801"/>
    <cellStyle name="Note 6 16 2 7 3" xfId="42253"/>
    <cellStyle name="Note 6 16 2 8" xfId="12786"/>
    <cellStyle name="Note 6 16 2 8 2" xfId="30221"/>
    <cellStyle name="Note 6 16 2 8 3" xfId="44673"/>
    <cellStyle name="Note 6 16 2 9" xfId="19793"/>
    <cellStyle name="Note 6 16 3" xfId="2956"/>
    <cellStyle name="Note 6 16 3 2" xfId="2957"/>
    <cellStyle name="Note 6 16 3 2 2" xfId="5468"/>
    <cellStyle name="Note 6 16 3 2 2 2" xfId="14730"/>
    <cellStyle name="Note 6 16 3 2 2 2 2" xfId="32165"/>
    <cellStyle name="Note 6 16 3 2 2 2 3" xfId="46617"/>
    <cellStyle name="Note 6 16 3 2 2 3" xfId="17191"/>
    <cellStyle name="Note 6 16 3 2 2 3 2" xfId="34626"/>
    <cellStyle name="Note 6 16 3 2 2 3 3" xfId="49078"/>
    <cellStyle name="Note 6 16 3 2 2 4" xfId="22904"/>
    <cellStyle name="Note 6 16 3 2 2 5" xfId="37356"/>
    <cellStyle name="Note 6 16 3 2 3" xfId="7930"/>
    <cellStyle name="Note 6 16 3 2 3 2" xfId="25365"/>
    <cellStyle name="Note 6 16 3 2 3 3" xfId="39817"/>
    <cellStyle name="Note 6 16 3 2 4" xfId="10371"/>
    <cellStyle name="Note 6 16 3 2 4 2" xfId="27806"/>
    <cellStyle name="Note 6 16 3 2 4 3" xfId="42258"/>
    <cellStyle name="Note 6 16 3 2 5" xfId="12791"/>
    <cellStyle name="Note 6 16 3 2 5 2" xfId="30226"/>
    <cellStyle name="Note 6 16 3 2 5 3" xfId="44678"/>
    <cellStyle name="Note 6 16 3 2 6" xfId="19798"/>
    <cellStyle name="Note 6 16 3 3" xfId="2958"/>
    <cellStyle name="Note 6 16 3 3 2" xfId="5469"/>
    <cellStyle name="Note 6 16 3 3 2 2" xfId="14731"/>
    <cellStyle name="Note 6 16 3 3 2 2 2" xfId="32166"/>
    <cellStyle name="Note 6 16 3 3 2 2 3" xfId="46618"/>
    <cellStyle name="Note 6 16 3 3 2 3" xfId="17192"/>
    <cellStyle name="Note 6 16 3 3 2 3 2" xfId="34627"/>
    <cellStyle name="Note 6 16 3 3 2 3 3" xfId="49079"/>
    <cellStyle name="Note 6 16 3 3 2 4" xfId="22905"/>
    <cellStyle name="Note 6 16 3 3 2 5" xfId="37357"/>
    <cellStyle name="Note 6 16 3 3 3" xfId="7931"/>
    <cellStyle name="Note 6 16 3 3 3 2" xfId="25366"/>
    <cellStyle name="Note 6 16 3 3 3 3" xfId="39818"/>
    <cellStyle name="Note 6 16 3 3 4" xfId="10372"/>
    <cellStyle name="Note 6 16 3 3 4 2" xfId="27807"/>
    <cellStyle name="Note 6 16 3 3 4 3" xfId="42259"/>
    <cellStyle name="Note 6 16 3 3 5" xfId="12792"/>
    <cellStyle name="Note 6 16 3 3 5 2" xfId="30227"/>
    <cellStyle name="Note 6 16 3 3 5 3" xfId="44679"/>
    <cellStyle name="Note 6 16 3 3 6" xfId="19799"/>
    <cellStyle name="Note 6 16 3 4" xfId="2959"/>
    <cellStyle name="Note 6 16 3 4 2" xfId="5470"/>
    <cellStyle name="Note 6 16 3 4 2 2" xfId="22906"/>
    <cellStyle name="Note 6 16 3 4 2 3" xfId="37358"/>
    <cellStyle name="Note 6 16 3 4 3" xfId="7932"/>
    <cellStyle name="Note 6 16 3 4 3 2" xfId="25367"/>
    <cellStyle name="Note 6 16 3 4 3 3" xfId="39819"/>
    <cellStyle name="Note 6 16 3 4 4" xfId="10373"/>
    <cellStyle name="Note 6 16 3 4 4 2" xfId="27808"/>
    <cellStyle name="Note 6 16 3 4 4 3" xfId="42260"/>
    <cellStyle name="Note 6 16 3 4 5" xfId="12793"/>
    <cellStyle name="Note 6 16 3 4 5 2" xfId="30228"/>
    <cellStyle name="Note 6 16 3 4 5 3" xfId="44680"/>
    <cellStyle name="Note 6 16 3 4 6" xfId="15519"/>
    <cellStyle name="Note 6 16 3 4 6 2" xfId="32954"/>
    <cellStyle name="Note 6 16 3 4 6 3" xfId="47406"/>
    <cellStyle name="Note 6 16 3 4 7" xfId="19800"/>
    <cellStyle name="Note 6 16 3 4 8" xfId="20681"/>
    <cellStyle name="Note 6 16 3 5" xfId="5467"/>
    <cellStyle name="Note 6 16 3 5 2" xfId="14729"/>
    <cellStyle name="Note 6 16 3 5 2 2" xfId="32164"/>
    <cellStyle name="Note 6 16 3 5 2 3" xfId="46616"/>
    <cellStyle name="Note 6 16 3 5 3" xfId="17190"/>
    <cellStyle name="Note 6 16 3 5 3 2" xfId="34625"/>
    <cellStyle name="Note 6 16 3 5 3 3" xfId="49077"/>
    <cellStyle name="Note 6 16 3 5 4" xfId="22903"/>
    <cellStyle name="Note 6 16 3 5 5" xfId="37355"/>
    <cellStyle name="Note 6 16 3 6" xfId="7929"/>
    <cellStyle name="Note 6 16 3 6 2" xfId="25364"/>
    <cellStyle name="Note 6 16 3 6 3" xfId="39816"/>
    <cellStyle name="Note 6 16 3 7" xfId="10370"/>
    <cellStyle name="Note 6 16 3 7 2" xfId="27805"/>
    <cellStyle name="Note 6 16 3 7 3" xfId="42257"/>
    <cellStyle name="Note 6 16 3 8" xfId="12790"/>
    <cellStyle name="Note 6 16 3 8 2" xfId="30225"/>
    <cellStyle name="Note 6 16 3 8 3" xfId="44677"/>
    <cellStyle name="Note 6 16 3 9" xfId="19797"/>
    <cellStyle name="Note 6 16 4" xfId="2960"/>
    <cellStyle name="Note 6 16 4 2" xfId="2961"/>
    <cellStyle name="Note 6 16 4 2 2" xfId="5472"/>
    <cellStyle name="Note 6 16 4 2 2 2" xfId="14733"/>
    <cellStyle name="Note 6 16 4 2 2 2 2" xfId="32168"/>
    <cellStyle name="Note 6 16 4 2 2 2 3" xfId="46620"/>
    <cellStyle name="Note 6 16 4 2 2 3" xfId="17194"/>
    <cellStyle name="Note 6 16 4 2 2 3 2" xfId="34629"/>
    <cellStyle name="Note 6 16 4 2 2 3 3" xfId="49081"/>
    <cellStyle name="Note 6 16 4 2 2 4" xfId="22908"/>
    <cellStyle name="Note 6 16 4 2 2 5" xfId="37360"/>
    <cellStyle name="Note 6 16 4 2 3" xfId="7934"/>
    <cellStyle name="Note 6 16 4 2 3 2" xfId="25369"/>
    <cellStyle name="Note 6 16 4 2 3 3" xfId="39821"/>
    <cellStyle name="Note 6 16 4 2 4" xfId="10375"/>
    <cellStyle name="Note 6 16 4 2 4 2" xfId="27810"/>
    <cellStyle name="Note 6 16 4 2 4 3" xfId="42262"/>
    <cellStyle name="Note 6 16 4 2 5" xfId="12795"/>
    <cellStyle name="Note 6 16 4 2 5 2" xfId="30230"/>
    <cellStyle name="Note 6 16 4 2 5 3" xfId="44682"/>
    <cellStyle name="Note 6 16 4 2 6" xfId="19802"/>
    <cellStyle name="Note 6 16 4 3" xfId="2962"/>
    <cellStyle name="Note 6 16 4 3 2" xfId="5473"/>
    <cellStyle name="Note 6 16 4 3 2 2" xfId="14734"/>
    <cellStyle name="Note 6 16 4 3 2 2 2" xfId="32169"/>
    <cellStyle name="Note 6 16 4 3 2 2 3" xfId="46621"/>
    <cellStyle name="Note 6 16 4 3 2 3" xfId="17195"/>
    <cellStyle name="Note 6 16 4 3 2 3 2" xfId="34630"/>
    <cellStyle name="Note 6 16 4 3 2 3 3" xfId="49082"/>
    <cellStyle name="Note 6 16 4 3 2 4" xfId="22909"/>
    <cellStyle name="Note 6 16 4 3 2 5" xfId="37361"/>
    <cellStyle name="Note 6 16 4 3 3" xfId="7935"/>
    <cellStyle name="Note 6 16 4 3 3 2" xfId="25370"/>
    <cellStyle name="Note 6 16 4 3 3 3" xfId="39822"/>
    <cellStyle name="Note 6 16 4 3 4" xfId="10376"/>
    <cellStyle name="Note 6 16 4 3 4 2" xfId="27811"/>
    <cellStyle name="Note 6 16 4 3 4 3" xfId="42263"/>
    <cellStyle name="Note 6 16 4 3 5" xfId="12796"/>
    <cellStyle name="Note 6 16 4 3 5 2" xfId="30231"/>
    <cellStyle name="Note 6 16 4 3 5 3" xfId="44683"/>
    <cellStyle name="Note 6 16 4 3 6" xfId="19803"/>
    <cellStyle name="Note 6 16 4 4" xfId="2963"/>
    <cellStyle name="Note 6 16 4 4 2" xfId="5474"/>
    <cellStyle name="Note 6 16 4 4 2 2" xfId="22910"/>
    <cellStyle name="Note 6 16 4 4 2 3" xfId="37362"/>
    <cellStyle name="Note 6 16 4 4 3" xfId="7936"/>
    <cellStyle name="Note 6 16 4 4 3 2" xfId="25371"/>
    <cellStyle name="Note 6 16 4 4 3 3" xfId="39823"/>
    <cellStyle name="Note 6 16 4 4 4" xfId="10377"/>
    <cellStyle name="Note 6 16 4 4 4 2" xfId="27812"/>
    <cellStyle name="Note 6 16 4 4 4 3" xfId="42264"/>
    <cellStyle name="Note 6 16 4 4 5" xfId="12797"/>
    <cellStyle name="Note 6 16 4 4 5 2" xfId="30232"/>
    <cellStyle name="Note 6 16 4 4 5 3" xfId="44684"/>
    <cellStyle name="Note 6 16 4 4 6" xfId="15520"/>
    <cellStyle name="Note 6 16 4 4 6 2" xfId="32955"/>
    <cellStyle name="Note 6 16 4 4 6 3" xfId="47407"/>
    <cellStyle name="Note 6 16 4 4 7" xfId="19804"/>
    <cellStyle name="Note 6 16 4 4 8" xfId="20682"/>
    <cellStyle name="Note 6 16 4 5" xfId="5471"/>
    <cellStyle name="Note 6 16 4 5 2" xfId="14732"/>
    <cellStyle name="Note 6 16 4 5 2 2" xfId="32167"/>
    <cellStyle name="Note 6 16 4 5 2 3" xfId="46619"/>
    <cellStyle name="Note 6 16 4 5 3" xfId="17193"/>
    <cellStyle name="Note 6 16 4 5 3 2" xfId="34628"/>
    <cellStyle name="Note 6 16 4 5 3 3" xfId="49080"/>
    <cellStyle name="Note 6 16 4 5 4" xfId="22907"/>
    <cellStyle name="Note 6 16 4 5 5" xfId="37359"/>
    <cellStyle name="Note 6 16 4 6" xfId="7933"/>
    <cellStyle name="Note 6 16 4 6 2" xfId="25368"/>
    <cellStyle name="Note 6 16 4 6 3" xfId="39820"/>
    <cellStyle name="Note 6 16 4 7" xfId="10374"/>
    <cellStyle name="Note 6 16 4 7 2" xfId="27809"/>
    <cellStyle name="Note 6 16 4 7 3" xfId="42261"/>
    <cellStyle name="Note 6 16 4 8" xfId="12794"/>
    <cellStyle name="Note 6 16 4 8 2" xfId="30229"/>
    <cellStyle name="Note 6 16 4 8 3" xfId="44681"/>
    <cellStyle name="Note 6 16 4 9" xfId="19801"/>
    <cellStyle name="Note 6 16 5" xfId="2964"/>
    <cellStyle name="Note 6 16 5 2" xfId="2965"/>
    <cellStyle name="Note 6 16 5 2 2" xfId="5476"/>
    <cellStyle name="Note 6 16 5 2 2 2" xfId="14736"/>
    <cellStyle name="Note 6 16 5 2 2 2 2" xfId="32171"/>
    <cellStyle name="Note 6 16 5 2 2 2 3" xfId="46623"/>
    <cellStyle name="Note 6 16 5 2 2 3" xfId="17197"/>
    <cellStyle name="Note 6 16 5 2 2 3 2" xfId="34632"/>
    <cellStyle name="Note 6 16 5 2 2 3 3" xfId="49084"/>
    <cellStyle name="Note 6 16 5 2 2 4" xfId="22912"/>
    <cellStyle name="Note 6 16 5 2 2 5" xfId="37364"/>
    <cellStyle name="Note 6 16 5 2 3" xfId="7938"/>
    <cellStyle name="Note 6 16 5 2 3 2" xfId="25373"/>
    <cellStyle name="Note 6 16 5 2 3 3" xfId="39825"/>
    <cellStyle name="Note 6 16 5 2 4" xfId="10379"/>
    <cellStyle name="Note 6 16 5 2 4 2" xfId="27814"/>
    <cellStyle name="Note 6 16 5 2 4 3" xfId="42266"/>
    <cellStyle name="Note 6 16 5 2 5" xfId="12799"/>
    <cellStyle name="Note 6 16 5 2 5 2" xfId="30234"/>
    <cellStyle name="Note 6 16 5 2 5 3" xfId="44686"/>
    <cellStyle name="Note 6 16 5 2 6" xfId="19806"/>
    <cellStyle name="Note 6 16 5 3" xfId="2966"/>
    <cellStyle name="Note 6 16 5 3 2" xfId="5477"/>
    <cellStyle name="Note 6 16 5 3 2 2" xfId="14737"/>
    <cellStyle name="Note 6 16 5 3 2 2 2" xfId="32172"/>
    <cellStyle name="Note 6 16 5 3 2 2 3" xfId="46624"/>
    <cellStyle name="Note 6 16 5 3 2 3" xfId="17198"/>
    <cellStyle name="Note 6 16 5 3 2 3 2" xfId="34633"/>
    <cellStyle name="Note 6 16 5 3 2 3 3" xfId="49085"/>
    <cellStyle name="Note 6 16 5 3 2 4" xfId="22913"/>
    <cellStyle name="Note 6 16 5 3 2 5" xfId="37365"/>
    <cellStyle name="Note 6 16 5 3 3" xfId="7939"/>
    <cellStyle name="Note 6 16 5 3 3 2" xfId="25374"/>
    <cellStyle name="Note 6 16 5 3 3 3" xfId="39826"/>
    <cellStyle name="Note 6 16 5 3 4" xfId="10380"/>
    <cellStyle name="Note 6 16 5 3 4 2" xfId="27815"/>
    <cellStyle name="Note 6 16 5 3 4 3" xfId="42267"/>
    <cellStyle name="Note 6 16 5 3 5" xfId="12800"/>
    <cellStyle name="Note 6 16 5 3 5 2" xfId="30235"/>
    <cellStyle name="Note 6 16 5 3 5 3" xfId="44687"/>
    <cellStyle name="Note 6 16 5 3 6" xfId="19807"/>
    <cellStyle name="Note 6 16 5 4" xfId="2967"/>
    <cellStyle name="Note 6 16 5 4 2" xfId="5478"/>
    <cellStyle name="Note 6 16 5 4 2 2" xfId="22914"/>
    <cellStyle name="Note 6 16 5 4 2 3" xfId="37366"/>
    <cellStyle name="Note 6 16 5 4 3" xfId="7940"/>
    <cellStyle name="Note 6 16 5 4 3 2" xfId="25375"/>
    <cellStyle name="Note 6 16 5 4 3 3" xfId="39827"/>
    <cellStyle name="Note 6 16 5 4 4" xfId="10381"/>
    <cellStyle name="Note 6 16 5 4 4 2" xfId="27816"/>
    <cellStyle name="Note 6 16 5 4 4 3" xfId="42268"/>
    <cellStyle name="Note 6 16 5 4 5" xfId="12801"/>
    <cellStyle name="Note 6 16 5 4 5 2" xfId="30236"/>
    <cellStyle name="Note 6 16 5 4 5 3" xfId="44688"/>
    <cellStyle name="Note 6 16 5 4 6" xfId="15521"/>
    <cellStyle name="Note 6 16 5 4 6 2" xfId="32956"/>
    <cellStyle name="Note 6 16 5 4 6 3" xfId="47408"/>
    <cellStyle name="Note 6 16 5 4 7" xfId="19808"/>
    <cellStyle name="Note 6 16 5 4 8" xfId="20683"/>
    <cellStyle name="Note 6 16 5 5" xfId="5475"/>
    <cellStyle name="Note 6 16 5 5 2" xfId="14735"/>
    <cellStyle name="Note 6 16 5 5 2 2" xfId="32170"/>
    <cellStyle name="Note 6 16 5 5 2 3" xfId="46622"/>
    <cellStyle name="Note 6 16 5 5 3" xfId="17196"/>
    <cellStyle name="Note 6 16 5 5 3 2" xfId="34631"/>
    <cellStyle name="Note 6 16 5 5 3 3" xfId="49083"/>
    <cellStyle name="Note 6 16 5 5 4" xfId="22911"/>
    <cellStyle name="Note 6 16 5 5 5" xfId="37363"/>
    <cellStyle name="Note 6 16 5 6" xfId="7937"/>
    <cellStyle name="Note 6 16 5 6 2" xfId="25372"/>
    <cellStyle name="Note 6 16 5 6 3" xfId="39824"/>
    <cellStyle name="Note 6 16 5 7" xfId="10378"/>
    <cellStyle name="Note 6 16 5 7 2" xfId="27813"/>
    <cellStyle name="Note 6 16 5 7 3" xfId="42265"/>
    <cellStyle name="Note 6 16 5 8" xfId="12798"/>
    <cellStyle name="Note 6 16 5 8 2" xfId="30233"/>
    <cellStyle name="Note 6 16 5 8 3" xfId="44685"/>
    <cellStyle name="Note 6 16 5 9" xfId="19805"/>
    <cellStyle name="Note 6 16 6" xfId="2968"/>
    <cellStyle name="Note 6 16 6 2" xfId="5479"/>
    <cellStyle name="Note 6 16 6 2 2" xfId="14738"/>
    <cellStyle name="Note 6 16 6 2 2 2" xfId="32173"/>
    <cellStyle name="Note 6 16 6 2 2 3" xfId="46625"/>
    <cellStyle name="Note 6 16 6 2 3" xfId="17199"/>
    <cellStyle name="Note 6 16 6 2 3 2" xfId="34634"/>
    <cellStyle name="Note 6 16 6 2 3 3" xfId="49086"/>
    <cellStyle name="Note 6 16 6 2 4" xfId="22915"/>
    <cellStyle name="Note 6 16 6 2 5" xfId="37367"/>
    <cellStyle name="Note 6 16 6 3" xfId="7941"/>
    <cellStyle name="Note 6 16 6 3 2" xfId="25376"/>
    <cellStyle name="Note 6 16 6 3 3" xfId="39828"/>
    <cellStyle name="Note 6 16 6 4" xfId="10382"/>
    <cellStyle name="Note 6 16 6 4 2" xfId="27817"/>
    <cellStyle name="Note 6 16 6 4 3" xfId="42269"/>
    <cellStyle name="Note 6 16 6 5" xfId="12802"/>
    <cellStyle name="Note 6 16 6 5 2" xfId="30237"/>
    <cellStyle name="Note 6 16 6 5 3" xfId="44689"/>
    <cellStyle name="Note 6 16 6 6" xfId="19809"/>
    <cellStyle name="Note 6 16 7" xfId="2969"/>
    <cellStyle name="Note 6 16 7 2" xfId="5480"/>
    <cellStyle name="Note 6 16 7 2 2" xfId="14739"/>
    <cellStyle name="Note 6 16 7 2 2 2" xfId="32174"/>
    <cellStyle name="Note 6 16 7 2 2 3" xfId="46626"/>
    <cellStyle name="Note 6 16 7 2 3" xfId="17200"/>
    <cellStyle name="Note 6 16 7 2 3 2" xfId="34635"/>
    <cellStyle name="Note 6 16 7 2 3 3" xfId="49087"/>
    <cellStyle name="Note 6 16 7 2 4" xfId="22916"/>
    <cellStyle name="Note 6 16 7 2 5" xfId="37368"/>
    <cellStyle name="Note 6 16 7 3" xfId="7942"/>
    <cellStyle name="Note 6 16 7 3 2" xfId="25377"/>
    <cellStyle name="Note 6 16 7 3 3" xfId="39829"/>
    <cellStyle name="Note 6 16 7 4" xfId="10383"/>
    <cellStyle name="Note 6 16 7 4 2" xfId="27818"/>
    <cellStyle name="Note 6 16 7 4 3" xfId="42270"/>
    <cellStyle name="Note 6 16 7 5" xfId="12803"/>
    <cellStyle name="Note 6 16 7 5 2" xfId="30238"/>
    <cellStyle name="Note 6 16 7 5 3" xfId="44690"/>
    <cellStyle name="Note 6 16 7 6" xfId="19810"/>
    <cellStyle name="Note 6 16 8" xfId="2970"/>
    <cellStyle name="Note 6 16 8 2" xfId="5481"/>
    <cellStyle name="Note 6 16 8 2 2" xfId="22917"/>
    <cellStyle name="Note 6 16 8 2 3" xfId="37369"/>
    <cellStyle name="Note 6 16 8 3" xfId="7943"/>
    <cellStyle name="Note 6 16 8 3 2" xfId="25378"/>
    <cellStyle name="Note 6 16 8 3 3" xfId="39830"/>
    <cellStyle name="Note 6 16 8 4" xfId="10384"/>
    <cellStyle name="Note 6 16 8 4 2" xfId="27819"/>
    <cellStyle name="Note 6 16 8 4 3" xfId="42271"/>
    <cellStyle name="Note 6 16 8 5" xfId="12804"/>
    <cellStyle name="Note 6 16 8 5 2" xfId="30239"/>
    <cellStyle name="Note 6 16 8 5 3" xfId="44691"/>
    <cellStyle name="Note 6 16 8 6" xfId="15522"/>
    <cellStyle name="Note 6 16 8 6 2" xfId="32957"/>
    <cellStyle name="Note 6 16 8 6 3" xfId="47409"/>
    <cellStyle name="Note 6 16 8 7" xfId="19811"/>
    <cellStyle name="Note 6 16 8 8" xfId="20684"/>
    <cellStyle name="Note 6 16 9" xfId="5462"/>
    <cellStyle name="Note 6 16 9 2" xfId="14725"/>
    <cellStyle name="Note 6 16 9 2 2" xfId="32160"/>
    <cellStyle name="Note 6 16 9 2 3" xfId="46612"/>
    <cellStyle name="Note 6 16 9 3" xfId="17186"/>
    <cellStyle name="Note 6 16 9 3 2" xfId="34621"/>
    <cellStyle name="Note 6 16 9 3 3" xfId="49073"/>
    <cellStyle name="Note 6 16 9 4" xfId="22898"/>
    <cellStyle name="Note 6 16 9 5" xfId="37350"/>
    <cellStyle name="Note 6 17" xfId="2971"/>
    <cellStyle name="Note 6 17 10" xfId="7944"/>
    <cellStyle name="Note 6 17 10 2" xfId="25379"/>
    <cellStyle name="Note 6 17 10 3" xfId="39831"/>
    <cellStyle name="Note 6 17 11" xfId="10385"/>
    <cellStyle name="Note 6 17 11 2" xfId="27820"/>
    <cellStyle name="Note 6 17 11 3" xfId="42272"/>
    <cellStyle name="Note 6 17 12" xfId="12805"/>
    <cellStyle name="Note 6 17 12 2" xfId="30240"/>
    <cellStyle name="Note 6 17 12 3" xfId="44692"/>
    <cellStyle name="Note 6 17 13" xfId="19812"/>
    <cellStyle name="Note 6 17 2" xfId="2972"/>
    <cellStyle name="Note 6 17 2 2" xfId="2973"/>
    <cellStyle name="Note 6 17 2 2 2" xfId="5484"/>
    <cellStyle name="Note 6 17 2 2 2 2" xfId="14742"/>
    <cellStyle name="Note 6 17 2 2 2 2 2" xfId="32177"/>
    <cellStyle name="Note 6 17 2 2 2 2 3" xfId="46629"/>
    <cellStyle name="Note 6 17 2 2 2 3" xfId="17203"/>
    <cellStyle name="Note 6 17 2 2 2 3 2" xfId="34638"/>
    <cellStyle name="Note 6 17 2 2 2 3 3" xfId="49090"/>
    <cellStyle name="Note 6 17 2 2 2 4" xfId="22920"/>
    <cellStyle name="Note 6 17 2 2 2 5" xfId="37372"/>
    <cellStyle name="Note 6 17 2 2 3" xfId="7946"/>
    <cellStyle name="Note 6 17 2 2 3 2" xfId="25381"/>
    <cellStyle name="Note 6 17 2 2 3 3" xfId="39833"/>
    <cellStyle name="Note 6 17 2 2 4" xfId="10387"/>
    <cellStyle name="Note 6 17 2 2 4 2" xfId="27822"/>
    <cellStyle name="Note 6 17 2 2 4 3" xfId="42274"/>
    <cellStyle name="Note 6 17 2 2 5" xfId="12807"/>
    <cellStyle name="Note 6 17 2 2 5 2" xfId="30242"/>
    <cellStyle name="Note 6 17 2 2 5 3" xfId="44694"/>
    <cellStyle name="Note 6 17 2 2 6" xfId="19814"/>
    <cellStyle name="Note 6 17 2 3" xfId="2974"/>
    <cellStyle name="Note 6 17 2 3 2" xfId="5485"/>
    <cellStyle name="Note 6 17 2 3 2 2" xfId="14743"/>
    <cellStyle name="Note 6 17 2 3 2 2 2" xfId="32178"/>
    <cellStyle name="Note 6 17 2 3 2 2 3" xfId="46630"/>
    <cellStyle name="Note 6 17 2 3 2 3" xfId="17204"/>
    <cellStyle name="Note 6 17 2 3 2 3 2" xfId="34639"/>
    <cellStyle name="Note 6 17 2 3 2 3 3" xfId="49091"/>
    <cellStyle name="Note 6 17 2 3 2 4" xfId="22921"/>
    <cellStyle name="Note 6 17 2 3 2 5" xfId="37373"/>
    <cellStyle name="Note 6 17 2 3 3" xfId="7947"/>
    <cellStyle name="Note 6 17 2 3 3 2" xfId="25382"/>
    <cellStyle name="Note 6 17 2 3 3 3" xfId="39834"/>
    <cellStyle name="Note 6 17 2 3 4" xfId="10388"/>
    <cellStyle name="Note 6 17 2 3 4 2" xfId="27823"/>
    <cellStyle name="Note 6 17 2 3 4 3" xfId="42275"/>
    <cellStyle name="Note 6 17 2 3 5" xfId="12808"/>
    <cellStyle name="Note 6 17 2 3 5 2" xfId="30243"/>
    <cellStyle name="Note 6 17 2 3 5 3" xfId="44695"/>
    <cellStyle name="Note 6 17 2 3 6" xfId="19815"/>
    <cellStyle name="Note 6 17 2 4" xfId="2975"/>
    <cellStyle name="Note 6 17 2 4 2" xfId="5486"/>
    <cellStyle name="Note 6 17 2 4 2 2" xfId="22922"/>
    <cellStyle name="Note 6 17 2 4 2 3" xfId="37374"/>
    <cellStyle name="Note 6 17 2 4 3" xfId="7948"/>
    <cellStyle name="Note 6 17 2 4 3 2" xfId="25383"/>
    <cellStyle name="Note 6 17 2 4 3 3" xfId="39835"/>
    <cellStyle name="Note 6 17 2 4 4" xfId="10389"/>
    <cellStyle name="Note 6 17 2 4 4 2" xfId="27824"/>
    <cellStyle name="Note 6 17 2 4 4 3" xfId="42276"/>
    <cellStyle name="Note 6 17 2 4 5" xfId="12809"/>
    <cellStyle name="Note 6 17 2 4 5 2" xfId="30244"/>
    <cellStyle name="Note 6 17 2 4 5 3" xfId="44696"/>
    <cellStyle name="Note 6 17 2 4 6" xfId="15523"/>
    <cellStyle name="Note 6 17 2 4 6 2" xfId="32958"/>
    <cellStyle name="Note 6 17 2 4 6 3" xfId="47410"/>
    <cellStyle name="Note 6 17 2 4 7" xfId="19816"/>
    <cellStyle name="Note 6 17 2 4 8" xfId="20685"/>
    <cellStyle name="Note 6 17 2 5" xfId="5483"/>
    <cellStyle name="Note 6 17 2 5 2" xfId="14741"/>
    <cellStyle name="Note 6 17 2 5 2 2" xfId="32176"/>
    <cellStyle name="Note 6 17 2 5 2 3" xfId="46628"/>
    <cellStyle name="Note 6 17 2 5 3" xfId="17202"/>
    <cellStyle name="Note 6 17 2 5 3 2" xfId="34637"/>
    <cellStyle name="Note 6 17 2 5 3 3" xfId="49089"/>
    <cellStyle name="Note 6 17 2 5 4" xfId="22919"/>
    <cellStyle name="Note 6 17 2 5 5" xfId="37371"/>
    <cellStyle name="Note 6 17 2 6" xfId="7945"/>
    <cellStyle name="Note 6 17 2 6 2" xfId="25380"/>
    <cellStyle name="Note 6 17 2 6 3" xfId="39832"/>
    <cellStyle name="Note 6 17 2 7" xfId="10386"/>
    <cellStyle name="Note 6 17 2 7 2" xfId="27821"/>
    <cellStyle name="Note 6 17 2 7 3" xfId="42273"/>
    <cellStyle name="Note 6 17 2 8" xfId="12806"/>
    <cellStyle name="Note 6 17 2 8 2" xfId="30241"/>
    <cellStyle name="Note 6 17 2 8 3" xfId="44693"/>
    <cellStyle name="Note 6 17 2 9" xfId="19813"/>
    <cellStyle name="Note 6 17 3" xfId="2976"/>
    <cellStyle name="Note 6 17 3 2" xfId="2977"/>
    <cellStyle name="Note 6 17 3 2 2" xfId="5488"/>
    <cellStyle name="Note 6 17 3 2 2 2" xfId="14745"/>
    <cellStyle name="Note 6 17 3 2 2 2 2" xfId="32180"/>
    <cellStyle name="Note 6 17 3 2 2 2 3" xfId="46632"/>
    <cellStyle name="Note 6 17 3 2 2 3" xfId="17206"/>
    <cellStyle name="Note 6 17 3 2 2 3 2" xfId="34641"/>
    <cellStyle name="Note 6 17 3 2 2 3 3" xfId="49093"/>
    <cellStyle name="Note 6 17 3 2 2 4" xfId="22924"/>
    <cellStyle name="Note 6 17 3 2 2 5" xfId="37376"/>
    <cellStyle name="Note 6 17 3 2 3" xfId="7950"/>
    <cellStyle name="Note 6 17 3 2 3 2" xfId="25385"/>
    <cellStyle name="Note 6 17 3 2 3 3" xfId="39837"/>
    <cellStyle name="Note 6 17 3 2 4" xfId="10391"/>
    <cellStyle name="Note 6 17 3 2 4 2" xfId="27826"/>
    <cellStyle name="Note 6 17 3 2 4 3" xfId="42278"/>
    <cellStyle name="Note 6 17 3 2 5" xfId="12811"/>
    <cellStyle name="Note 6 17 3 2 5 2" xfId="30246"/>
    <cellStyle name="Note 6 17 3 2 5 3" xfId="44698"/>
    <cellStyle name="Note 6 17 3 2 6" xfId="19818"/>
    <cellStyle name="Note 6 17 3 3" xfId="2978"/>
    <cellStyle name="Note 6 17 3 3 2" xfId="5489"/>
    <cellStyle name="Note 6 17 3 3 2 2" xfId="14746"/>
    <cellStyle name="Note 6 17 3 3 2 2 2" xfId="32181"/>
    <cellStyle name="Note 6 17 3 3 2 2 3" xfId="46633"/>
    <cellStyle name="Note 6 17 3 3 2 3" xfId="17207"/>
    <cellStyle name="Note 6 17 3 3 2 3 2" xfId="34642"/>
    <cellStyle name="Note 6 17 3 3 2 3 3" xfId="49094"/>
    <cellStyle name="Note 6 17 3 3 2 4" xfId="22925"/>
    <cellStyle name="Note 6 17 3 3 2 5" xfId="37377"/>
    <cellStyle name="Note 6 17 3 3 3" xfId="7951"/>
    <cellStyle name="Note 6 17 3 3 3 2" xfId="25386"/>
    <cellStyle name="Note 6 17 3 3 3 3" xfId="39838"/>
    <cellStyle name="Note 6 17 3 3 4" xfId="10392"/>
    <cellStyle name="Note 6 17 3 3 4 2" xfId="27827"/>
    <cellStyle name="Note 6 17 3 3 4 3" xfId="42279"/>
    <cellStyle name="Note 6 17 3 3 5" xfId="12812"/>
    <cellStyle name="Note 6 17 3 3 5 2" xfId="30247"/>
    <cellStyle name="Note 6 17 3 3 5 3" xfId="44699"/>
    <cellStyle name="Note 6 17 3 3 6" xfId="19819"/>
    <cellStyle name="Note 6 17 3 4" xfId="2979"/>
    <cellStyle name="Note 6 17 3 4 2" xfId="5490"/>
    <cellStyle name="Note 6 17 3 4 2 2" xfId="22926"/>
    <cellStyle name="Note 6 17 3 4 2 3" xfId="37378"/>
    <cellStyle name="Note 6 17 3 4 3" xfId="7952"/>
    <cellStyle name="Note 6 17 3 4 3 2" xfId="25387"/>
    <cellStyle name="Note 6 17 3 4 3 3" xfId="39839"/>
    <cellStyle name="Note 6 17 3 4 4" xfId="10393"/>
    <cellStyle name="Note 6 17 3 4 4 2" xfId="27828"/>
    <cellStyle name="Note 6 17 3 4 4 3" xfId="42280"/>
    <cellStyle name="Note 6 17 3 4 5" xfId="12813"/>
    <cellStyle name="Note 6 17 3 4 5 2" xfId="30248"/>
    <cellStyle name="Note 6 17 3 4 5 3" xfId="44700"/>
    <cellStyle name="Note 6 17 3 4 6" xfId="15524"/>
    <cellStyle name="Note 6 17 3 4 6 2" xfId="32959"/>
    <cellStyle name="Note 6 17 3 4 6 3" xfId="47411"/>
    <cellStyle name="Note 6 17 3 4 7" xfId="19820"/>
    <cellStyle name="Note 6 17 3 4 8" xfId="20686"/>
    <cellStyle name="Note 6 17 3 5" xfId="5487"/>
    <cellStyle name="Note 6 17 3 5 2" xfId="14744"/>
    <cellStyle name="Note 6 17 3 5 2 2" xfId="32179"/>
    <cellStyle name="Note 6 17 3 5 2 3" xfId="46631"/>
    <cellStyle name="Note 6 17 3 5 3" xfId="17205"/>
    <cellStyle name="Note 6 17 3 5 3 2" xfId="34640"/>
    <cellStyle name="Note 6 17 3 5 3 3" xfId="49092"/>
    <cellStyle name="Note 6 17 3 5 4" xfId="22923"/>
    <cellStyle name="Note 6 17 3 5 5" xfId="37375"/>
    <cellStyle name="Note 6 17 3 6" xfId="7949"/>
    <cellStyle name="Note 6 17 3 6 2" xfId="25384"/>
    <cellStyle name="Note 6 17 3 6 3" xfId="39836"/>
    <cellStyle name="Note 6 17 3 7" xfId="10390"/>
    <cellStyle name="Note 6 17 3 7 2" xfId="27825"/>
    <cellStyle name="Note 6 17 3 7 3" xfId="42277"/>
    <cellStyle name="Note 6 17 3 8" xfId="12810"/>
    <cellStyle name="Note 6 17 3 8 2" xfId="30245"/>
    <cellStyle name="Note 6 17 3 8 3" xfId="44697"/>
    <cellStyle name="Note 6 17 3 9" xfId="19817"/>
    <cellStyle name="Note 6 17 4" xfId="2980"/>
    <cellStyle name="Note 6 17 4 2" xfId="2981"/>
    <cellStyle name="Note 6 17 4 2 2" xfId="5492"/>
    <cellStyle name="Note 6 17 4 2 2 2" xfId="14748"/>
    <cellStyle name="Note 6 17 4 2 2 2 2" xfId="32183"/>
    <cellStyle name="Note 6 17 4 2 2 2 3" xfId="46635"/>
    <cellStyle name="Note 6 17 4 2 2 3" xfId="17209"/>
    <cellStyle name="Note 6 17 4 2 2 3 2" xfId="34644"/>
    <cellStyle name="Note 6 17 4 2 2 3 3" xfId="49096"/>
    <cellStyle name="Note 6 17 4 2 2 4" xfId="22928"/>
    <cellStyle name="Note 6 17 4 2 2 5" xfId="37380"/>
    <cellStyle name="Note 6 17 4 2 3" xfId="7954"/>
    <cellStyle name="Note 6 17 4 2 3 2" xfId="25389"/>
    <cellStyle name="Note 6 17 4 2 3 3" xfId="39841"/>
    <cellStyle name="Note 6 17 4 2 4" xfId="10395"/>
    <cellStyle name="Note 6 17 4 2 4 2" xfId="27830"/>
    <cellStyle name="Note 6 17 4 2 4 3" xfId="42282"/>
    <cellStyle name="Note 6 17 4 2 5" xfId="12815"/>
    <cellStyle name="Note 6 17 4 2 5 2" xfId="30250"/>
    <cellStyle name="Note 6 17 4 2 5 3" xfId="44702"/>
    <cellStyle name="Note 6 17 4 2 6" xfId="19822"/>
    <cellStyle name="Note 6 17 4 3" xfId="2982"/>
    <cellStyle name="Note 6 17 4 3 2" xfId="5493"/>
    <cellStyle name="Note 6 17 4 3 2 2" xfId="14749"/>
    <cellStyle name="Note 6 17 4 3 2 2 2" xfId="32184"/>
    <cellStyle name="Note 6 17 4 3 2 2 3" xfId="46636"/>
    <cellStyle name="Note 6 17 4 3 2 3" xfId="17210"/>
    <cellStyle name="Note 6 17 4 3 2 3 2" xfId="34645"/>
    <cellStyle name="Note 6 17 4 3 2 3 3" xfId="49097"/>
    <cellStyle name="Note 6 17 4 3 2 4" xfId="22929"/>
    <cellStyle name="Note 6 17 4 3 2 5" xfId="37381"/>
    <cellStyle name="Note 6 17 4 3 3" xfId="7955"/>
    <cellStyle name="Note 6 17 4 3 3 2" xfId="25390"/>
    <cellStyle name="Note 6 17 4 3 3 3" xfId="39842"/>
    <cellStyle name="Note 6 17 4 3 4" xfId="10396"/>
    <cellStyle name="Note 6 17 4 3 4 2" xfId="27831"/>
    <cellStyle name="Note 6 17 4 3 4 3" xfId="42283"/>
    <cellStyle name="Note 6 17 4 3 5" xfId="12816"/>
    <cellStyle name="Note 6 17 4 3 5 2" xfId="30251"/>
    <cellStyle name="Note 6 17 4 3 5 3" xfId="44703"/>
    <cellStyle name="Note 6 17 4 3 6" xfId="19823"/>
    <cellStyle name="Note 6 17 4 4" xfId="2983"/>
    <cellStyle name="Note 6 17 4 4 2" xfId="5494"/>
    <cellStyle name="Note 6 17 4 4 2 2" xfId="22930"/>
    <cellStyle name="Note 6 17 4 4 2 3" xfId="37382"/>
    <cellStyle name="Note 6 17 4 4 3" xfId="7956"/>
    <cellStyle name="Note 6 17 4 4 3 2" xfId="25391"/>
    <cellStyle name="Note 6 17 4 4 3 3" xfId="39843"/>
    <cellStyle name="Note 6 17 4 4 4" xfId="10397"/>
    <cellStyle name="Note 6 17 4 4 4 2" xfId="27832"/>
    <cellStyle name="Note 6 17 4 4 4 3" xfId="42284"/>
    <cellStyle name="Note 6 17 4 4 5" xfId="12817"/>
    <cellStyle name="Note 6 17 4 4 5 2" xfId="30252"/>
    <cellStyle name="Note 6 17 4 4 5 3" xfId="44704"/>
    <cellStyle name="Note 6 17 4 4 6" xfId="15525"/>
    <cellStyle name="Note 6 17 4 4 6 2" xfId="32960"/>
    <cellStyle name="Note 6 17 4 4 6 3" xfId="47412"/>
    <cellStyle name="Note 6 17 4 4 7" xfId="19824"/>
    <cellStyle name="Note 6 17 4 4 8" xfId="20687"/>
    <cellStyle name="Note 6 17 4 5" xfId="5491"/>
    <cellStyle name="Note 6 17 4 5 2" xfId="14747"/>
    <cellStyle name="Note 6 17 4 5 2 2" xfId="32182"/>
    <cellStyle name="Note 6 17 4 5 2 3" xfId="46634"/>
    <cellStyle name="Note 6 17 4 5 3" xfId="17208"/>
    <cellStyle name="Note 6 17 4 5 3 2" xfId="34643"/>
    <cellStyle name="Note 6 17 4 5 3 3" xfId="49095"/>
    <cellStyle name="Note 6 17 4 5 4" xfId="22927"/>
    <cellStyle name="Note 6 17 4 5 5" xfId="37379"/>
    <cellStyle name="Note 6 17 4 6" xfId="7953"/>
    <cellStyle name="Note 6 17 4 6 2" xfId="25388"/>
    <cellStyle name="Note 6 17 4 6 3" xfId="39840"/>
    <cellStyle name="Note 6 17 4 7" xfId="10394"/>
    <cellStyle name="Note 6 17 4 7 2" xfId="27829"/>
    <cellStyle name="Note 6 17 4 7 3" xfId="42281"/>
    <cellStyle name="Note 6 17 4 8" xfId="12814"/>
    <cellStyle name="Note 6 17 4 8 2" xfId="30249"/>
    <cellStyle name="Note 6 17 4 8 3" xfId="44701"/>
    <cellStyle name="Note 6 17 4 9" xfId="19821"/>
    <cellStyle name="Note 6 17 5" xfId="2984"/>
    <cellStyle name="Note 6 17 5 2" xfId="2985"/>
    <cellStyle name="Note 6 17 5 2 2" xfId="5496"/>
    <cellStyle name="Note 6 17 5 2 2 2" xfId="14751"/>
    <cellStyle name="Note 6 17 5 2 2 2 2" xfId="32186"/>
    <cellStyle name="Note 6 17 5 2 2 2 3" xfId="46638"/>
    <cellStyle name="Note 6 17 5 2 2 3" xfId="17212"/>
    <cellStyle name="Note 6 17 5 2 2 3 2" xfId="34647"/>
    <cellStyle name="Note 6 17 5 2 2 3 3" xfId="49099"/>
    <cellStyle name="Note 6 17 5 2 2 4" xfId="22932"/>
    <cellStyle name="Note 6 17 5 2 2 5" xfId="37384"/>
    <cellStyle name="Note 6 17 5 2 3" xfId="7958"/>
    <cellStyle name="Note 6 17 5 2 3 2" xfId="25393"/>
    <cellStyle name="Note 6 17 5 2 3 3" xfId="39845"/>
    <cellStyle name="Note 6 17 5 2 4" xfId="10399"/>
    <cellStyle name="Note 6 17 5 2 4 2" xfId="27834"/>
    <cellStyle name="Note 6 17 5 2 4 3" xfId="42286"/>
    <cellStyle name="Note 6 17 5 2 5" xfId="12819"/>
    <cellStyle name="Note 6 17 5 2 5 2" xfId="30254"/>
    <cellStyle name="Note 6 17 5 2 5 3" xfId="44706"/>
    <cellStyle name="Note 6 17 5 2 6" xfId="19826"/>
    <cellStyle name="Note 6 17 5 3" xfId="2986"/>
    <cellStyle name="Note 6 17 5 3 2" xfId="5497"/>
    <cellStyle name="Note 6 17 5 3 2 2" xfId="14752"/>
    <cellStyle name="Note 6 17 5 3 2 2 2" xfId="32187"/>
    <cellStyle name="Note 6 17 5 3 2 2 3" xfId="46639"/>
    <cellStyle name="Note 6 17 5 3 2 3" xfId="17213"/>
    <cellStyle name="Note 6 17 5 3 2 3 2" xfId="34648"/>
    <cellStyle name="Note 6 17 5 3 2 3 3" xfId="49100"/>
    <cellStyle name="Note 6 17 5 3 2 4" xfId="22933"/>
    <cellStyle name="Note 6 17 5 3 2 5" xfId="37385"/>
    <cellStyle name="Note 6 17 5 3 3" xfId="7959"/>
    <cellStyle name="Note 6 17 5 3 3 2" xfId="25394"/>
    <cellStyle name="Note 6 17 5 3 3 3" xfId="39846"/>
    <cellStyle name="Note 6 17 5 3 4" xfId="10400"/>
    <cellStyle name="Note 6 17 5 3 4 2" xfId="27835"/>
    <cellStyle name="Note 6 17 5 3 4 3" xfId="42287"/>
    <cellStyle name="Note 6 17 5 3 5" xfId="12820"/>
    <cellStyle name="Note 6 17 5 3 5 2" xfId="30255"/>
    <cellStyle name="Note 6 17 5 3 5 3" xfId="44707"/>
    <cellStyle name="Note 6 17 5 3 6" xfId="19827"/>
    <cellStyle name="Note 6 17 5 4" xfId="2987"/>
    <cellStyle name="Note 6 17 5 4 2" xfId="5498"/>
    <cellStyle name="Note 6 17 5 4 2 2" xfId="22934"/>
    <cellStyle name="Note 6 17 5 4 2 3" xfId="37386"/>
    <cellStyle name="Note 6 17 5 4 3" xfId="7960"/>
    <cellStyle name="Note 6 17 5 4 3 2" xfId="25395"/>
    <cellStyle name="Note 6 17 5 4 3 3" xfId="39847"/>
    <cellStyle name="Note 6 17 5 4 4" xfId="10401"/>
    <cellStyle name="Note 6 17 5 4 4 2" xfId="27836"/>
    <cellStyle name="Note 6 17 5 4 4 3" xfId="42288"/>
    <cellStyle name="Note 6 17 5 4 5" xfId="12821"/>
    <cellStyle name="Note 6 17 5 4 5 2" xfId="30256"/>
    <cellStyle name="Note 6 17 5 4 5 3" xfId="44708"/>
    <cellStyle name="Note 6 17 5 4 6" xfId="15526"/>
    <cellStyle name="Note 6 17 5 4 6 2" xfId="32961"/>
    <cellStyle name="Note 6 17 5 4 6 3" xfId="47413"/>
    <cellStyle name="Note 6 17 5 4 7" xfId="19828"/>
    <cellStyle name="Note 6 17 5 4 8" xfId="20688"/>
    <cellStyle name="Note 6 17 5 5" xfId="5495"/>
    <cellStyle name="Note 6 17 5 5 2" xfId="14750"/>
    <cellStyle name="Note 6 17 5 5 2 2" xfId="32185"/>
    <cellStyle name="Note 6 17 5 5 2 3" xfId="46637"/>
    <cellStyle name="Note 6 17 5 5 3" xfId="17211"/>
    <cellStyle name="Note 6 17 5 5 3 2" xfId="34646"/>
    <cellStyle name="Note 6 17 5 5 3 3" xfId="49098"/>
    <cellStyle name="Note 6 17 5 5 4" xfId="22931"/>
    <cellStyle name="Note 6 17 5 5 5" xfId="37383"/>
    <cellStyle name="Note 6 17 5 6" xfId="7957"/>
    <cellStyle name="Note 6 17 5 6 2" xfId="25392"/>
    <cellStyle name="Note 6 17 5 6 3" xfId="39844"/>
    <cellStyle name="Note 6 17 5 7" xfId="10398"/>
    <cellStyle name="Note 6 17 5 7 2" xfId="27833"/>
    <cellStyle name="Note 6 17 5 7 3" xfId="42285"/>
    <cellStyle name="Note 6 17 5 8" xfId="12818"/>
    <cellStyle name="Note 6 17 5 8 2" xfId="30253"/>
    <cellStyle name="Note 6 17 5 8 3" xfId="44705"/>
    <cellStyle name="Note 6 17 5 9" xfId="19825"/>
    <cellStyle name="Note 6 17 6" xfId="2988"/>
    <cellStyle name="Note 6 17 6 2" xfId="5499"/>
    <cellStyle name="Note 6 17 6 2 2" xfId="14753"/>
    <cellStyle name="Note 6 17 6 2 2 2" xfId="32188"/>
    <cellStyle name="Note 6 17 6 2 2 3" xfId="46640"/>
    <cellStyle name="Note 6 17 6 2 3" xfId="17214"/>
    <cellStyle name="Note 6 17 6 2 3 2" xfId="34649"/>
    <cellStyle name="Note 6 17 6 2 3 3" xfId="49101"/>
    <cellStyle name="Note 6 17 6 2 4" xfId="22935"/>
    <cellStyle name="Note 6 17 6 2 5" xfId="37387"/>
    <cellStyle name="Note 6 17 6 3" xfId="7961"/>
    <cellStyle name="Note 6 17 6 3 2" xfId="25396"/>
    <cellStyle name="Note 6 17 6 3 3" xfId="39848"/>
    <cellStyle name="Note 6 17 6 4" xfId="10402"/>
    <cellStyle name="Note 6 17 6 4 2" xfId="27837"/>
    <cellStyle name="Note 6 17 6 4 3" xfId="42289"/>
    <cellStyle name="Note 6 17 6 5" xfId="12822"/>
    <cellStyle name="Note 6 17 6 5 2" xfId="30257"/>
    <cellStyle name="Note 6 17 6 5 3" xfId="44709"/>
    <cellStyle name="Note 6 17 6 6" xfId="19829"/>
    <cellStyle name="Note 6 17 7" xfId="2989"/>
    <cellStyle name="Note 6 17 7 2" xfId="5500"/>
    <cellStyle name="Note 6 17 7 2 2" xfId="14754"/>
    <cellStyle name="Note 6 17 7 2 2 2" xfId="32189"/>
    <cellStyle name="Note 6 17 7 2 2 3" xfId="46641"/>
    <cellStyle name="Note 6 17 7 2 3" xfId="17215"/>
    <cellStyle name="Note 6 17 7 2 3 2" xfId="34650"/>
    <cellStyle name="Note 6 17 7 2 3 3" xfId="49102"/>
    <cellStyle name="Note 6 17 7 2 4" xfId="22936"/>
    <cellStyle name="Note 6 17 7 2 5" xfId="37388"/>
    <cellStyle name="Note 6 17 7 3" xfId="7962"/>
    <cellStyle name="Note 6 17 7 3 2" xfId="25397"/>
    <cellStyle name="Note 6 17 7 3 3" xfId="39849"/>
    <cellStyle name="Note 6 17 7 4" xfId="10403"/>
    <cellStyle name="Note 6 17 7 4 2" xfId="27838"/>
    <cellStyle name="Note 6 17 7 4 3" xfId="42290"/>
    <cellStyle name="Note 6 17 7 5" xfId="12823"/>
    <cellStyle name="Note 6 17 7 5 2" xfId="30258"/>
    <cellStyle name="Note 6 17 7 5 3" xfId="44710"/>
    <cellStyle name="Note 6 17 7 6" xfId="19830"/>
    <cellStyle name="Note 6 17 8" xfId="2990"/>
    <cellStyle name="Note 6 17 8 2" xfId="5501"/>
    <cellStyle name="Note 6 17 8 2 2" xfId="22937"/>
    <cellStyle name="Note 6 17 8 2 3" xfId="37389"/>
    <cellStyle name="Note 6 17 8 3" xfId="7963"/>
    <cellStyle name="Note 6 17 8 3 2" xfId="25398"/>
    <cellStyle name="Note 6 17 8 3 3" xfId="39850"/>
    <cellStyle name="Note 6 17 8 4" xfId="10404"/>
    <cellStyle name="Note 6 17 8 4 2" xfId="27839"/>
    <cellStyle name="Note 6 17 8 4 3" xfId="42291"/>
    <cellStyle name="Note 6 17 8 5" xfId="12824"/>
    <cellStyle name="Note 6 17 8 5 2" xfId="30259"/>
    <cellStyle name="Note 6 17 8 5 3" xfId="44711"/>
    <cellStyle name="Note 6 17 8 6" xfId="15527"/>
    <cellStyle name="Note 6 17 8 6 2" xfId="32962"/>
    <cellStyle name="Note 6 17 8 6 3" xfId="47414"/>
    <cellStyle name="Note 6 17 8 7" xfId="19831"/>
    <cellStyle name="Note 6 17 8 8" xfId="20689"/>
    <cellStyle name="Note 6 17 9" xfId="5482"/>
    <cellStyle name="Note 6 17 9 2" xfId="14740"/>
    <cellStyle name="Note 6 17 9 2 2" xfId="32175"/>
    <cellStyle name="Note 6 17 9 2 3" xfId="46627"/>
    <cellStyle name="Note 6 17 9 3" xfId="17201"/>
    <cellStyle name="Note 6 17 9 3 2" xfId="34636"/>
    <cellStyle name="Note 6 17 9 3 3" xfId="49088"/>
    <cellStyle name="Note 6 17 9 4" xfId="22918"/>
    <cellStyle name="Note 6 17 9 5" xfId="37370"/>
    <cellStyle name="Note 6 18" xfId="2991"/>
    <cellStyle name="Note 6 18 10" xfId="7964"/>
    <cellStyle name="Note 6 18 10 2" xfId="25399"/>
    <cellStyle name="Note 6 18 10 3" xfId="39851"/>
    <cellStyle name="Note 6 18 11" xfId="10405"/>
    <cellStyle name="Note 6 18 11 2" xfId="27840"/>
    <cellStyle name="Note 6 18 11 3" xfId="42292"/>
    <cellStyle name="Note 6 18 12" xfId="12825"/>
    <cellStyle name="Note 6 18 12 2" xfId="30260"/>
    <cellStyle name="Note 6 18 12 3" xfId="44712"/>
    <cellStyle name="Note 6 18 13" xfId="19832"/>
    <cellStyle name="Note 6 18 2" xfId="2992"/>
    <cellStyle name="Note 6 18 2 2" xfId="2993"/>
    <cellStyle name="Note 6 18 2 2 2" xfId="5504"/>
    <cellStyle name="Note 6 18 2 2 2 2" xfId="14757"/>
    <cellStyle name="Note 6 18 2 2 2 2 2" xfId="32192"/>
    <cellStyle name="Note 6 18 2 2 2 2 3" xfId="46644"/>
    <cellStyle name="Note 6 18 2 2 2 3" xfId="17218"/>
    <cellStyle name="Note 6 18 2 2 2 3 2" xfId="34653"/>
    <cellStyle name="Note 6 18 2 2 2 3 3" xfId="49105"/>
    <cellStyle name="Note 6 18 2 2 2 4" xfId="22940"/>
    <cellStyle name="Note 6 18 2 2 2 5" xfId="37392"/>
    <cellStyle name="Note 6 18 2 2 3" xfId="7966"/>
    <cellStyle name="Note 6 18 2 2 3 2" xfId="25401"/>
    <cellStyle name="Note 6 18 2 2 3 3" xfId="39853"/>
    <cellStyle name="Note 6 18 2 2 4" xfId="10407"/>
    <cellStyle name="Note 6 18 2 2 4 2" xfId="27842"/>
    <cellStyle name="Note 6 18 2 2 4 3" xfId="42294"/>
    <cellStyle name="Note 6 18 2 2 5" xfId="12827"/>
    <cellStyle name="Note 6 18 2 2 5 2" xfId="30262"/>
    <cellStyle name="Note 6 18 2 2 5 3" xfId="44714"/>
    <cellStyle name="Note 6 18 2 2 6" xfId="19834"/>
    <cellStyle name="Note 6 18 2 3" xfId="2994"/>
    <cellStyle name="Note 6 18 2 3 2" xfId="5505"/>
    <cellStyle name="Note 6 18 2 3 2 2" xfId="14758"/>
    <cellStyle name="Note 6 18 2 3 2 2 2" xfId="32193"/>
    <cellStyle name="Note 6 18 2 3 2 2 3" xfId="46645"/>
    <cellStyle name="Note 6 18 2 3 2 3" xfId="17219"/>
    <cellStyle name="Note 6 18 2 3 2 3 2" xfId="34654"/>
    <cellStyle name="Note 6 18 2 3 2 3 3" xfId="49106"/>
    <cellStyle name="Note 6 18 2 3 2 4" xfId="22941"/>
    <cellStyle name="Note 6 18 2 3 2 5" xfId="37393"/>
    <cellStyle name="Note 6 18 2 3 3" xfId="7967"/>
    <cellStyle name="Note 6 18 2 3 3 2" xfId="25402"/>
    <cellStyle name="Note 6 18 2 3 3 3" xfId="39854"/>
    <cellStyle name="Note 6 18 2 3 4" xfId="10408"/>
    <cellStyle name="Note 6 18 2 3 4 2" xfId="27843"/>
    <cellStyle name="Note 6 18 2 3 4 3" xfId="42295"/>
    <cellStyle name="Note 6 18 2 3 5" xfId="12828"/>
    <cellStyle name="Note 6 18 2 3 5 2" xfId="30263"/>
    <cellStyle name="Note 6 18 2 3 5 3" xfId="44715"/>
    <cellStyle name="Note 6 18 2 3 6" xfId="19835"/>
    <cellStyle name="Note 6 18 2 4" xfId="2995"/>
    <cellStyle name="Note 6 18 2 4 2" xfId="5506"/>
    <cellStyle name="Note 6 18 2 4 2 2" xfId="22942"/>
    <cellStyle name="Note 6 18 2 4 2 3" xfId="37394"/>
    <cellStyle name="Note 6 18 2 4 3" xfId="7968"/>
    <cellStyle name="Note 6 18 2 4 3 2" xfId="25403"/>
    <cellStyle name="Note 6 18 2 4 3 3" xfId="39855"/>
    <cellStyle name="Note 6 18 2 4 4" xfId="10409"/>
    <cellStyle name="Note 6 18 2 4 4 2" xfId="27844"/>
    <cellStyle name="Note 6 18 2 4 4 3" xfId="42296"/>
    <cellStyle name="Note 6 18 2 4 5" xfId="12829"/>
    <cellStyle name="Note 6 18 2 4 5 2" xfId="30264"/>
    <cellStyle name="Note 6 18 2 4 5 3" xfId="44716"/>
    <cellStyle name="Note 6 18 2 4 6" xfId="15528"/>
    <cellStyle name="Note 6 18 2 4 6 2" xfId="32963"/>
    <cellStyle name="Note 6 18 2 4 6 3" xfId="47415"/>
    <cellStyle name="Note 6 18 2 4 7" xfId="19836"/>
    <cellStyle name="Note 6 18 2 4 8" xfId="20690"/>
    <cellStyle name="Note 6 18 2 5" xfId="5503"/>
    <cellStyle name="Note 6 18 2 5 2" xfId="14756"/>
    <cellStyle name="Note 6 18 2 5 2 2" xfId="32191"/>
    <cellStyle name="Note 6 18 2 5 2 3" xfId="46643"/>
    <cellStyle name="Note 6 18 2 5 3" xfId="17217"/>
    <cellStyle name="Note 6 18 2 5 3 2" xfId="34652"/>
    <cellStyle name="Note 6 18 2 5 3 3" xfId="49104"/>
    <cellStyle name="Note 6 18 2 5 4" xfId="22939"/>
    <cellStyle name="Note 6 18 2 5 5" xfId="37391"/>
    <cellStyle name="Note 6 18 2 6" xfId="7965"/>
    <cellStyle name="Note 6 18 2 6 2" xfId="25400"/>
    <cellStyle name="Note 6 18 2 6 3" xfId="39852"/>
    <cellStyle name="Note 6 18 2 7" xfId="10406"/>
    <cellStyle name="Note 6 18 2 7 2" xfId="27841"/>
    <cellStyle name="Note 6 18 2 7 3" xfId="42293"/>
    <cellStyle name="Note 6 18 2 8" xfId="12826"/>
    <cellStyle name="Note 6 18 2 8 2" xfId="30261"/>
    <cellStyle name="Note 6 18 2 8 3" xfId="44713"/>
    <cellStyle name="Note 6 18 2 9" xfId="19833"/>
    <cellStyle name="Note 6 18 3" xfId="2996"/>
    <cellStyle name="Note 6 18 3 2" xfId="2997"/>
    <cellStyle name="Note 6 18 3 2 2" xfId="5508"/>
    <cellStyle name="Note 6 18 3 2 2 2" xfId="14760"/>
    <cellStyle name="Note 6 18 3 2 2 2 2" xfId="32195"/>
    <cellStyle name="Note 6 18 3 2 2 2 3" xfId="46647"/>
    <cellStyle name="Note 6 18 3 2 2 3" xfId="17221"/>
    <cellStyle name="Note 6 18 3 2 2 3 2" xfId="34656"/>
    <cellStyle name="Note 6 18 3 2 2 3 3" xfId="49108"/>
    <cellStyle name="Note 6 18 3 2 2 4" xfId="22944"/>
    <cellStyle name="Note 6 18 3 2 2 5" xfId="37396"/>
    <cellStyle name="Note 6 18 3 2 3" xfId="7970"/>
    <cellStyle name="Note 6 18 3 2 3 2" xfId="25405"/>
    <cellStyle name="Note 6 18 3 2 3 3" xfId="39857"/>
    <cellStyle name="Note 6 18 3 2 4" xfId="10411"/>
    <cellStyle name="Note 6 18 3 2 4 2" xfId="27846"/>
    <cellStyle name="Note 6 18 3 2 4 3" xfId="42298"/>
    <cellStyle name="Note 6 18 3 2 5" xfId="12831"/>
    <cellStyle name="Note 6 18 3 2 5 2" xfId="30266"/>
    <cellStyle name="Note 6 18 3 2 5 3" xfId="44718"/>
    <cellStyle name="Note 6 18 3 2 6" xfId="19838"/>
    <cellStyle name="Note 6 18 3 3" xfId="2998"/>
    <cellStyle name="Note 6 18 3 3 2" xfId="5509"/>
    <cellStyle name="Note 6 18 3 3 2 2" xfId="14761"/>
    <cellStyle name="Note 6 18 3 3 2 2 2" xfId="32196"/>
    <cellStyle name="Note 6 18 3 3 2 2 3" xfId="46648"/>
    <cellStyle name="Note 6 18 3 3 2 3" xfId="17222"/>
    <cellStyle name="Note 6 18 3 3 2 3 2" xfId="34657"/>
    <cellStyle name="Note 6 18 3 3 2 3 3" xfId="49109"/>
    <cellStyle name="Note 6 18 3 3 2 4" xfId="22945"/>
    <cellStyle name="Note 6 18 3 3 2 5" xfId="37397"/>
    <cellStyle name="Note 6 18 3 3 3" xfId="7971"/>
    <cellStyle name="Note 6 18 3 3 3 2" xfId="25406"/>
    <cellStyle name="Note 6 18 3 3 3 3" xfId="39858"/>
    <cellStyle name="Note 6 18 3 3 4" xfId="10412"/>
    <cellStyle name="Note 6 18 3 3 4 2" xfId="27847"/>
    <cellStyle name="Note 6 18 3 3 4 3" xfId="42299"/>
    <cellStyle name="Note 6 18 3 3 5" xfId="12832"/>
    <cellStyle name="Note 6 18 3 3 5 2" xfId="30267"/>
    <cellStyle name="Note 6 18 3 3 5 3" xfId="44719"/>
    <cellStyle name="Note 6 18 3 3 6" xfId="19839"/>
    <cellStyle name="Note 6 18 3 4" xfId="2999"/>
    <cellStyle name="Note 6 18 3 4 2" xfId="5510"/>
    <cellStyle name="Note 6 18 3 4 2 2" xfId="22946"/>
    <cellStyle name="Note 6 18 3 4 2 3" xfId="37398"/>
    <cellStyle name="Note 6 18 3 4 3" xfId="7972"/>
    <cellStyle name="Note 6 18 3 4 3 2" xfId="25407"/>
    <cellStyle name="Note 6 18 3 4 3 3" xfId="39859"/>
    <cellStyle name="Note 6 18 3 4 4" xfId="10413"/>
    <cellStyle name="Note 6 18 3 4 4 2" xfId="27848"/>
    <cellStyle name="Note 6 18 3 4 4 3" xfId="42300"/>
    <cellStyle name="Note 6 18 3 4 5" xfId="12833"/>
    <cellStyle name="Note 6 18 3 4 5 2" xfId="30268"/>
    <cellStyle name="Note 6 18 3 4 5 3" xfId="44720"/>
    <cellStyle name="Note 6 18 3 4 6" xfId="15529"/>
    <cellStyle name="Note 6 18 3 4 6 2" xfId="32964"/>
    <cellStyle name="Note 6 18 3 4 6 3" xfId="47416"/>
    <cellStyle name="Note 6 18 3 4 7" xfId="19840"/>
    <cellStyle name="Note 6 18 3 4 8" xfId="20691"/>
    <cellStyle name="Note 6 18 3 5" xfId="5507"/>
    <cellStyle name="Note 6 18 3 5 2" xfId="14759"/>
    <cellStyle name="Note 6 18 3 5 2 2" xfId="32194"/>
    <cellStyle name="Note 6 18 3 5 2 3" xfId="46646"/>
    <cellStyle name="Note 6 18 3 5 3" xfId="17220"/>
    <cellStyle name="Note 6 18 3 5 3 2" xfId="34655"/>
    <cellStyle name="Note 6 18 3 5 3 3" xfId="49107"/>
    <cellStyle name="Note 6 18 3 5 4" xfId="22943"/>
    <cellStyle name="Note 6 18 3 5 5" xfId="37395"/>
    <cellStyle name="Note 6 18 3 6" xfId="7969"/>
    <cellStyle name="Note 6 18 3 6 2" xfId="25404"/>
    <cellStyle name="Note 6 18 3 6 3" xfId="39856"/>
    <cellStyle name="Note 6 18 3 7" xfId="10410"/>
    <cellStyle name="Note 6 18 3 7 2" xfId="27845"/>
    <cellStyle name="Note 6 18 3 7 3" xfId="42297"/>
    <cellStyle name="Note 6 18 3 8" xfId="12830"/>
    <cellStyle name="Note 6 18 3 8 2" xfId="30265"/>
    <cellStyle name="Note 6 18 3 8 3" xfId="44717"/>
    <cellStyle name="Note 6 18 3 9" xfId="19837"/>
    <cellStyle name="Note 6 18 4" xfId="3000"/>
    <cellStyle name="Note 6 18 4 2" xfId="3001"/>
    <cellStyle name="Note 6 18 4 2 2" xfId="5512"/>
    <cellStyle name="Note 6 18 4 2 2 2" xfId="14763"/>
    <cellStyle name="Note 6 18 4 2 2 2 2" xfId="32198"/>
    <cellStyle name="Note 6 18 4 2 2 2 3" xfId="46650"/>
    <cellStyle name="Note 6 18 4 2 2 3" xfId="17224"/>
    <cellStyle name="Note 6 18 4 2 2 3 2" xfId="34659"/>
    <cellStyle name="Note 6 18 4 2 2 3 3" xfId="49111"/>
    <cellStyle name="Note 6 18 4 2 2 4" xfId="22948"/>
    <cellStyle name="Note 6 18 4 2 2 5" xfId="37400"/>
    <cellStyle name="Note 6 18 4 2 3" xfId="7974"/>
    <cellStyle name="Note 6 18 4 2 3 2" xfId="25409"/>
    <cellStyle name="Note 6 18 4 2 3 3" xfId="39861"/>
    <cellStyle name="Note 6 18 4 2 4" xfId="10415"/>
    <cellStyle name="Note 6 18 4 2 4 2" xfId="27850"/>
    <cellStyle name="Note 6 18 4 2 4 3" xfId="42302"/>
    <cellStyle name="Note 6 18 4 2 5" xfId="12835"/>
    <cellStyle name="Note 6 18 4 2 5 2" xfId="30270"/>
    <cellStyle name="Note 6 18 4 2 5 3" xfId="44722"/>
    <cellStyle name="Note 6 18 4 2 6" xfId="19842"/>
    <cellStyle name="Note 6 18 4 3" xfId="3002"/>
    <cellStyle name="Note 6 18 4 3 2" xfId="5513"/>
    <cellStyle name="Note 6 18 4 3 2 2" xfId="14764"/>
    <cellStyle name="Note 6 18 4 3 2 2 2" xfId="32199"/>
    <cellStyle name="Note 6 18 4 3 2 2 3" xfId="46651"/>
    <cellStyle name="Note 6 18 4 3 2 3" xfId="17225"/>
    <cellStyle name="Note 6 18 4 3 2 3 2" xfId="34660"/>
    <cellStyle name="Note 6 18 4 3 2 3 3" xfId="49112"/>
    <cellStyle name="Note 6 18 4 3 2 4" xfId="22949"/>
    <cellStyle name="Note 6 18 4 3 2 5" xfId="37401"/>
    <cellStyle name="Note 6 18 4 3 3" xfId="7975"/>
    <cellStyle name="Note 6 18 4 3 3 2" xfId="25410"/>
    <cellStyle name="Note 6 18 4 3 3 3" xfId="39862"/>
    <cellStyle name="Note 6 18 4 3 4" xfId="10416"/>
    <cellStyle name="Note 6 18 4 3 4 2" xfId="27851"/>
    <cellStyle name="Note 6 18 4 3 4 3" xfId="42303"/>
    <cellStyle name="Note 6 18 4 3 5" xfId="12836"/>
    <cellStyle name="Note 6 18 4 3 5 2" xfId="30271"/>
    <cellStyle name="Note 6 18 4 3 5 3" xfId="44723"/>
    <cellStyle name="Note 6 18 4 3 6" xfId="19843"/>
    <cellStyle name="Note 6 18 4 4" xfId="3003"/>
    <cellStyle name="Note 6 18 4 4 2" xfId="5514"/>
    <cellStyle name="Note 6 18 4 4 2 2" xfId="22950"/>
    <cellStyle name="Note 6 18 4 4 2 3" xfId="37402"/>
    <cellStyle name="Note 6 18 4 4 3" xfId="7976"/>
    <cellStyle name="Note 6 18 4 4 3 2" xfId="25411"/>
    <cellStyle name="Note 6 18 4 4 3 3" xfId="39863"/>
    <cellStyle name="Note 6 18 4 4 4" xfId="10417"/>
    <cellStyle name="Note 6 18 4 4 4 2" xfId="27852"/>
    <cellStyle name="Note 6 18 4 4 4 3" xfId="42304"/>
    <cellStyle name="Note 6 18 4 4 5" xfId="12837"/>
    <cellStyle name="Note 6 18 4 4 5 2" xfId="30272"/>
    <cellStyle name="Note 6 18 4 4 5 3" xfId="44724"/>
    <cellStyle name="Note 6 18 4 4 6" xfId="15530"/>
    <cellStyle name="Note 6 18 4 4 6 2" xfId="32965"/>
    <cellStyle name="Note 6 18 4 4 6 3" xfId="47417"/>
    <cellStyle name="Note 6 18 4 4 7" xfId="19844"/>
    <cellStyle name="Note 6 18 4 4 8" xfId="20692"/>
    <cellStyle name="Note 6 18 4 5" xfId="5511"/>
    <cellStyle name="Note 6 18 4 5 2" xfId="14762"/>
    <cellStyle name="Note 6 18 4 5 2 2" xfId="32197"/>
    <cellStyle name="Note 6 18 4 5 2 3" xfId="46649"/>
    <cellStyle name="Note 6 18 4 5 3" xfId="17223"/>
    <cellStyle name="Note 6 18 4 5 3 2" xfId="34658"/>
    <cellStyle name="Note 6 18 4 5 3 3" xfId="49110"/>
    <cellStyle name="Note 6 18 4 5 4" xfId="22947"/>
    <cellStyle name="Note 6 18 4 5 5" xfId="37399"/>
    <cellStyle name="Note 6 18 4 6" xfId="7973"/>
    <cellStyle name="Note 6 18 4 6 2" xfId="25408"/>
    <cellStyle name="Note 6 18 4 6 3" xfId="39860"/>
    <cellStyle name="Note 6 18 4 7" xfId="10414"/>
    <cellStyle name="Note 6 18 4 7 2" xfId="27849"/>
    <cellStyle name="Note 6 18 4 7 3" xfId="42301"/>
    <cellStyle name="Note 6 18 4 8" xfId="12834"/>
    <cellStyle name="Note 6 18 4 8 2" xfId="30269"/>
    <cellStyle name="Note 6 18 4 8 3" xfId="44721"/>
    <cellStyle name="Note 6 18 4 9" xfId="19841"/>
    <cellStyle name="Note 6 18 5" xfId="3004"/>
    <cellStyle name="Note 6 18 5 2" xfId="3005"/>
    <cellStyle name="Note 6 18 5 2 2" xfId="5516"/>
    <cellStyle name="Note 6 18 5 2 2 2" xfId="14766"/>
    <cellStyle name="Note 6 18 5 2 2 2 2" xfId="32201"/>
    <cellStyle name="Note 6 18 5 2 2 2 3" xfId="46653"/>
    <cellStyle name="Note 6 18 5 2 2 3" xfId="17227"/>
    <cellStyle name="Note 6 18 5 2 2 3 2" xfId="34662"/>
    <cellStyle name="Note 6 18 5 2 2 3 3" xfId="49114"/>
    <cellStyle name="Note 6 18 5 2 2 4" xfId="22952"/>
    <cellStyle name="Note 6 18 5 2 2 5" xfId="37404"/>
    <cellStyle name="Note 6 18 5 2 3" xfId="7978"/>
    <cellStyle name="Note 6 18 5 2 3 2" xfId="25413"/>
    <cellStyle name="Note 6 18 5 2 3 3" xfId="39865"/>
    <cellStyle name="Note 6 18 5 2 4" xfId="10419"/>
    <cellStyle name="Note 6 18 5 2 4 2" xfId="27854"/>
    <cellStyle name="Note 6 18 5 2 4 3" xfId="42306"/>
    <cellStyle name="Note 6 18 5 2 5" xfId="12839"/>
    <cellStyle name="Note 6 18 5 2 5 2" xfId="30274"/>
    <cellStyle name="Note 6 18 5 2 5 3" xfId="44726"/>
    <cellStyle name="Note 6 18 5 2 6" xfId="19846"/>
    <cellStyle name="Note 6 18 5 3" xfId="3006"/>
    <cellStyle name="Note 6 18 5 3 2" xfId="5517"/>
    <cellStyle name="Note 6 18 5 3 2 2" xfId="14767"/>
    <cellStyle name="Note 6 18 5 3 2 2 2" xfId="32202"/>
    <cellStyle name="Note 6 18 5 3 2 2 3" xfId="46654"/>
    <cellStyle name="Note 6 18 5 3 2 3" xfId="17228"/>
    <cellStyle name="Note 6 18 5 3 2 3 2" xfId="34663"/>
    <cellStyle name="Note 6 18 5 3 2 3 3" xfId="49115"/>
    <cellStyle name="Note 6 18 5 3 2 4" xfId="22953"/>
    <cellStyle name="Note 6 18 5 3 2 5" xfId="37405"/>
    <cellStyle name="Note 6 18 5 3 3" xfId="7979"/>
    <cellStyle name="Note 6 18 5 3 3 2" xfId="25414"/>
    <cellStyle name="Note 6 18 5 3 3 3" xfId="39866"/>
    <cellStyle name="Note 6 18 5 3 4" xfId="10420"/>
    <cellStyle name="Note 6 18 5 3 4 2" xfId="27855"/>
    <cellStyle name="Note 6 18 5 3 4 3" xfId="42307"/>
    <cellStyle name="Note 6 18 5 3 5" xfId="12840"/>
    <cellStyle name="Note 6 18 5 3 5 2" xfId="30275"/>
    <cellStyle name="Note 6 18 5 3 5 3" xfId="44727"/>
    <cellStyle name="Note 6 18 5 3 6" xfId="19847"/>
    <cellStyle name="Note 6 18 5 4" xfId="3007"/>
    <cellStyle name="Note 6 18 5 4 2" xfId="5518"/>
    <cellStyle name="Note 6 18 5 4 2 2" xfId="22954"/>
    <cellStyle name="Note 6 18 5 4 2 3" xfId="37406"/>
    <cellStyle name="Note 6 18 5 4 3" xfId="7980"/>
    <cellStyle name="Note 6 18 5 4 3 2" xfId="25415"/>
    <cellStyle name="Note 6 18 5 4 3 3" xfId="39867"/>
    <cellStyle name="Note 6 18 5 4 4" xfId="10421"/>
    <cellStyle name="Note 6 18 5 4 4 2" xfId="27856"/>
    <cellStyle name="Note 6 18 5 4 4 3" xfId="42308"/>
    <cellStyle name="Note 6 18 5 4 5" xfId="12841"/>
    <cellStyle name="Note 6 18 5 4 5 2" xfId="30276"/>
    <cellStyle name="Note 6 18 5 4 5 3" xfId="44728"/>
    <cellStyle name="Note 6 18 5 4 6" xfId="15531"/>
    <cellStyle name="Note 6 18 5 4 6 2" xfId="32966"/>
    <cellStyle name="Note 6 18 5 4 6 3" xfId="47418"/>
    <cellStyle name="Note 6 18 5 4 7" xfId="19848"/>
    <cellStyle name="Note 6 18 5 4 8" xfId="20693"/>
    <cellStyle name="Note 6 18 5 5" xfId="5515"/>
    <cellStyle name="Note 6 18 5 5 2" xfId="14765"/>
    <cellStyle name="Note 6 18 5 5 2 2" xfId="32200"/>
    <cellStyle name="Note 6 18 5 5 2 3" xfId="46652"/>
    <cellStyle name="Note 6 18 5 5 3" xfId="17226"/>
    <cellStyle name="Note 6 18 5 5 3 2" xfId="34661"/>
    <cellStyle name="Note 6 18 5 5 3 3" xfId="49113"/>
    <cellStyle name="Note 6 18 5 5 4" xfId="22951"/>
    <cellStyle name="Note 6 18 5 5 5" xfId="37403"/>
    <cellStyle name="Note 6 18 5 6" xfId="7977"/>
    <cellStyle name="Note 6 18 5 6 2" xfId="25412"/>
    <cellStyle name="Note 6 18 5 6 3" xfId="39864"/>
    <cellStyle name="Note 6 18 5 7" xfId="10418"/>
    <cellStyle name="Note 6 18 5 7 2" xfId="27853"/>
    <cellStyle name="Note 6 18 5 7 3" xfId="42305"/>
    <cellStyle name="Note 6 18 5 8" xfId="12838"/>
    <cellStyle name="Note 6 18 5 8 2" xfId="30273"/>
    <cellStyle name="Note 6 18 5 8 3" xfId="44725"/>
    <cellStyle name="Note 6 18 5 9" xfId="19845"/>
    <cellStyle name="Note 6 18 6" xfId="3008"/>
    <cellStyle name="Note 6 18 6 2" xfId="5519"/>
    <cellStyle name="Note 6 18 6 2 2" xfId="14768"/>
    <cellStyle name="Note 6 18 6 2 2 2" xfId="32203"/>
    <cellStyle name="Note 6 18 6 2 2 3" xfId="46655"/>
    <cellStyle name="Note 6 18 6 2 3" xfId="17229"/>
    <cellStyle name="Note 6 18 6 2 3 2" xfId="34664"/>
    <cellStyle name="Note 6 18 6 2 3 3" xfId="49116"/>
    <cellStyle name="Note 6 18 6 2 4" xfId="22955"/>
    <cellStyle name="Note 6 18 6 2 5" xfId="37407"/>
    <cellStyle name="Note 6 18 6 3" xfId="7981"/>
    <cellStyle name="Note 6 18 6 3 2" xfId="25416"/>
    <cellStyle name="Note 6 18 6 3 3" xfId="39868"/>
    <cellStyle name="Note 6 18 6 4" xfId="10422"/>
    <cellStyle name="Note 6 18 6 4 2" xfId="27857"/>
    <cellStyle name="Note 6 18 6 4 3" xfId="42309"/>
    <cellStyle name="Note 6 18 6 5" xfId="12842"/>
    <cellStyle name="Note 6 18 6 5 2" xfId="30277"/>
    <cellStyle name="Note 6 18 6 5 3" xfId="44729"/>
    <cellStyle name="Note 6 18 6 6" xfId="19849"/>
    <cellStyle name="Note 6 18 7" xfId="3009"/>
    <cellStyle name="Note 6 18 7 2" xfId="5520"/>
    <cellStyle name="Note 6 18 7 2 2" xfId="14769"/>
    <cellStyle name="Note 6 18 7 2 2 2" xfId="32204"/>
    <cellStyle name="Note 6 18 7 2 2 3" xfId="46656"/>
    <cellStyle name="Note 6 18 7 2 3" xfId="17230"/>
    <cellStyle name="Note 6 18 7 2 3 2" xfId="34665"/>
    <cellStyle name="Note 6 18 7 2 3 3" xfId="49117"/>
    <cellStyle name="Note 6 18 7 2 4" xfId="22956"/>
    <cellStyle name="Note 6 18 7 2 5" xfId="37408"/>
    <cellStyle name="Note 6 18 7 3" xfId="7982"/>
    <cellStyle name="Note 6 18 7 3 2" xfId="25417"/>
    <cellStyle name="Note 6 18 7 3 3" xfId="39869"/>
    <cellStyle name="Note 6 18 7 4" xfId="10423"/>
    <cellStyle name="Note 6 18 7 4 2" xfId="27858"/>
    <cellStyle name="Note 6 18 7 4 3" xfId="42310"/>
    <cellStyle name="Note 6 18 7 5" xfId="12843"/>
    <cellStyle name="Note 6 18 7 5 2" xfId="30278"/>
    <cellStyle name="Note 6 18 7 5 3" xfId="44730"/>
    <cellStyle name="Note 6 18 7 6" xfId="19850"/>
    <cellStyle name="Note 6 18 8" xfId="3010"/>
    <cellStyle name="Note 6 18 8 2" xfId="5521"/>
    <cellStyle name="Note 6 18 8 2 2" xfId="22957"/>
    <cellStyle name="Note 6 18 8 2 3" xfId="37409"/>
    <cellStyle name="Note 6 18 8 3" xfId="7983"/>
    <cellStyle name="Note 6 18 8 3 2" xfId="25418"/>
    <cellStyle name="Note 6 18 8 3 3" xfId="39870"/>
    <cellStyle name="Note 6 18 8 4" xfId="10424"/>
    <cellStyle name="Note 6 18 8 4 2" xfId="27859"/>
    <cellStyle name="Note 6 18 8 4 3" xfId="42311"/>
    <cellStyle name="Note 6 18 8 5" xfId="12844"/>
    <cellStyle name="Note 6 18 8 5 2" xfId="30279"/>
    <cellStyle name="Note 6 18 8 5 3" xfId="44731"/>
    <cellStyle name="Note 6 18 8 6" xfId="15532"/>
    <cellStyle name="Note 6 18 8 6 2" xfId="32967"/>
    <cellStyle name="Note 6 18 8 6 3" xfId="47419"/>
    <cellStyle name="Note 6 18 8 7" xfId="19851"/>
    <cellStyle name="Note 6 18 8 8" xfId="20694"/>
    <cellStyle name="Note 6 18 9" xfId="5502"/>
    <cellStyle name="Note 6 18 9 2" xfId="14755"/>
    <cellStyle name="Note 6 18 9 2 2" xfId="32190"/>
    <cellStyle name="Note 6 18 9 2 3" xfId="46642"/>
    <cellStyle name="Note 6 18 9 3" xfId="17216"/>
    <cellStyle name="Note 6 18 9 3 2" xfId="34651"/>
    <cellStyle name="Note 6 18 9 3 3" xfId="49103"/>
    <cellStyle name="Note 6 18 9 4" xfId="22938"/>
    <cellStyle name="Note 6 18 9 5" xfId="37390"/>
    <cellStyle name="Note 6 19" xfId="3011"/>
    <cellStyle name="Note 6 19 10" xfId="7984"/>
    <cellStyle name="Note 6 19 10 2" xfId="25419"/>
    <cellStyle name="Note 6 19 10 3" xfId="39871"/>
    <cellStyle name="Note 6 19 11" xfId="10425"/>
    <cellStyle name="Note 6 19 11 2" xfId="27860"/>
    <cellStyle name="Note 6 19 11 3" xfId="42312"/>
    <cellStyle name="Note 6 19 12" xfId="12845"/>
    <cellStyle name="Note 6 19 12 2" xfId="30280"/>
    <cellStyle name="Note 6 19 12 3" xfId="44732"/>
    <cellStyle name="Note 6 19 13" xfId="19852"/>
    <cellStyle name="Note 6 19 2" xfId="3012"/>
    <cellStyle name="Note 6 19 2 2" xfId="3013"/>
    <cellStyle name="Note 6 19 2 2 2" xfId="5524"/>
    <cellStyle name="Note 6 19 2 2 2 2" xfId="14772"/>
    <cellStyle name="Note 6 19 2 2 2 2 2" xfId="32207"/>
    <cellStyle name="Note 6 19 2 2 2 2 3" xfId="46659"/>
    <cellStyle name="Note 6 19 2 2 2 3" xfId="17233"/>
    <cellStyle name="Note 6 19 2 2 2 3 2" xfId="34668"/>
    <cellStyle name="Note 6 19 2 2 2 3 3" xfId="49120"/>
    <cellStyle name="Note 6 19 2 2 2 4" xfId="22960"/>
    <cellStyle name="Note 6 19 2 2 2 5" xfId="37412"/>
    <cellStyle name="Note 6 19 2 2 3" xfId="7986"/>
    <cellStyle name="Note 6 19 2 2 3 2" xfId="25421"/>
    <cellStyle name="Note 6 19 2 2 3 3" xfId="39873"/>
    <cellStyle name="Note 6 19 2 2 4" xfId="10427"/>
    <cellStyle name="Note 6 19 2 2 4 2" xfId="27862"/>
    <cellStyle name="Note 6 19 2 2 4 3" xfId="42314"/>
    <cellStyle name="Note 6 19 2 2 5" xfId="12847"/>
    <cellStyle name="Note 6 19 2 2 5 2" xfId="30282"/>
    <cellStyle name="Note 6 19 2 2 5 3" xfId="44734"/>
    <cellStyle name="Note 6 19 2 2 6" xfId="19854"/>
    <cellStyle name="Note 6 19 2 3" xfId="3014"/>
    <cellStyle name="Note 6 19 2 3 2" xfId="5525"/>
    <cellStyle name="Note 6 19 2 3 2 2" xfId="14773"/>
    <cellStyle name="Note 6 19 2 3 2 2 2" xfId="32208"/>
    <cellStyle name="Note 6 19 2 3 2 2 3" xfId="46660"/>
    <cellStyle name="Note 6 19 2 3 2 3" xfId="17234"/>
    <cellStyle name="Note 6 19 2 3 2 3 2" xfId="34669"/>
    <cellStyle name="Note 6 19 2 3 2 3 3" xfId="49121"/>
    <cellStyle name="Note 6 19 2 3 2 4" xfId="22961"/>
    <cellStyle name="Note 6 19 2 3 2 5" xfId="37413"/>
    <cellStyle name="Note 6 19 2 3 3" xfId="7987"/>
    <cellStyle name="Note 6 19 2 3 3 2" xfId="25422"/>
    <cellStyle name="Note 6 19 2 3 3 3" xfId="39874"/>
    <cellStyle name="Note 6 19 2 3 4" xfId="10428"/>
    <cellStyle name="Note 6 19 2 3 4 2" xfId="27863"/>
    <cellStyle name="Note 6 19 2 3 4 3" xfId="42315"/>
    <cellStyle name="Note 6 19 2 3 5" xfId="12848"/>
    <cellStyle name="Note 6 19 2 3 5 2" xfId="30283"/>
    <cellStyle name="Note 6 19 2 3 5 3" xfId="44735"/>
    <cellStyle name="Note 6 19 2 3 6" xfId="19855"/>
    <cellStyle name="Note 6 19 2 4" xfId="3015"/>
    <cellStyle name="Note 6 19 2 4 2" xfId="5526"/>
    <cellStyle name="Note 6 19 2 4 2 2" xfId="22962"/>
    <cellStyle name="Note 6 19 2 4 2 3" xfId="37414"/>
    <cellStyle name="Note 6 19 2 4 3" xfId="7988"/>
    <cellStyle name="Note 6 19 2 4 3 2" xfId="25423"/>
    <cellStyle name="Note 6 19 2 4 3 3" xfId="39875"/>
    <cellStyle name="Note 6 19 2 4 4" xfId="10429"/>
    <cellStyle name="Note 6 19 2 4 4 2" xfId="27864"/>
    <cellStyle name="Note 6 19 2 4 4 3" xfId="42316"/>
    <cellStyle name="Note 6 19 2 4 5" xfId="12849"/>
    <cellStyle name="Note 6 19 2 4 5 2" xfId="30284"/>
    <cellStyle name="Note 6 19 2 4 5 3" xfId="44736"/>
    <cellStyle name="Note 6 19 2 4 6" xfId="15533"/>
    <cellStyle name="Note 6 19 2 4 6 2" xfId="32968"/>
    <cellStyle name="Note 6 19 2 4 6 3" xfId="47420"/>
    <cellStyle name="Note 6 19 2 4 7" xfId="19856"/>
    <cellStyle name="Note 6 19 2 4 8" xfId="20695"/>
    <cellStyle name="Note 6 19 2 5" xfId="5523"/>
    <cellStyle name="Note 6 19 2 5 2" xfId="14771"/>
    <cellStyle name="Note 6 19 2 5 2 2" xfId="32206"/>
    <cellStyle name="Note 6 19 2 5 2 3" xfId="46658"/>
    <cellStyle name="Note 6 19 2 5 3" xfId="17232"/>
    <cellStyle name="Note 6 19 2 5 3 2" xfId="34667"/>
    <cellStyle name="Note 6 19 2 5 3 3" xfId="49119"/>
    <cellStyle name="Note 6 19 2 5 4" xfId="22959"/>
    <cellStyle name="Note 6 19 2 5 5" xfId="37411"/>
    <cellStyle name="Note 6 19 2 6" xfId="7985"/>
    <cellStyle name="Note 6 19 2 6 2" xfId="25420"/>
    <cellStyle name="Note 6 19 2 6 3" xfId="39872"/>
    <cellStyle name="Note 6 19 2 7" xfId="10426"/>
    <cellStyle name="Note 6 19 2 7 2" xfId="27861"/>
    <cellStyle name="Note 6 19 2 7 3" xfId="42313"/>
    <cellStyle name="Note 6 19 2 8" xfId="12846"/>
    <cellStyle name="Note 6 19 2 8 2" xfId="30281"/>
    <cellStyle name="Note 6 19 2 8 3" xfId="44733"/>
    <cellStyle name="Note 6 19 2 9" xfId="19853"/>
    <cellStyle name="Note 6 19 3" xfId="3016"/>
    <cellStyle name="Note 6 19 3 2" xfId="3017"/>
    <cellStyle name="Note 6 19 3 2 2" xfId="5528"/>
    <cellStyle name="Note 6 19 3 2 2 2" xfId="14775"/>
    <cellStyle name="Note 6 19 3 2 2 2 2" xfId="32210"/>
    <cellStyle name="Note 6 19 3 2 2 2 3" xfId="46662"/>
    <cellStyle name="Note 6 19 3 2 2 3" xfId="17236"/>
    <cellStyle name="Note 6 19 3 2 2 3 2" xfId="34671"/>
    <cellStyle name="Note 6 19 3 2 2 3 3" xfId="49123"/>
    <cellStyle name="Note 6 19 3 2 2 4" xfId="22964"/>
    <cellStyle name="Note 6 19 3 2 2 5" xfId="37416"/>
    <cellStyle name="Note 6 19 3 2 3" xfId="7990"/>
    <cellStyle name="Note 6 19 3 2 3 2" xfId="25425"/>
    <cellStyle name="Note 6 19 3 2 3 3" xfId="39877"/>
    <cellStyle name="Note 6 19 3 2 4" xfId="10431"/>
    <cellStyle name="Note 6 19 3 2 4 2" xfId="27866"/>
    <cellStyle name="Note 6 19 3 2 4 3" xfId="42318"/>
    <cellStyle name="Note 6 19 3 2 5" xfId="12851"/>
    <cellStyle name="Note 6 19 3 2 5 2" xfId="30286"/>
    <cellStyle name="Note 6 19 3 2 5 3" xfId="44738"/>
    <cellStyle name="Note 6 19 3 2 6" xfId="19858"/>
    <cellStyle name="Note 6 19 3 3" xfId="3018"/>
    <cellStyle name="Note 6 19 3 3 2" xfId="5529"/>
    <cellStyle name="Note 6 19 3 3 2 2" xfId="14776"/>
    <cellStyle name="Note 6 19 3 3 2 2 2" xfId="32211"/>
    <cellStyle name="Note 6 19 3 3 2 2 3" xfId="46663"/>
    <cellStyle name="Note 6 19 3 3 2 3" xfId="17237"/>
    <cellStyle name="Note 6 19 3 3 2 3 2" xfId="34672"/>
    <cellStyle name="Note 6 19 3 3 2 3 3" xfId="49124"/>
    <cellStyle name="Note 6 19 3 3 2 4" xfId="22965"/>
    <cellStyle name="Note 6 19 3 3 2 5" xfId="37417"/>
    <cellStyle name="Note 6 19 3 3 3" xfId="7991"/>
    <cellStyle name="Note 6 19 3 3 3 2" xfId="25426"/>
    <cellStyle name="Note 6 19 3 3 3 3" xfId="39878"/>
    <cellStyle name="Note 6 19 3 3 4" xfId="10432"/>
    <cellStyle name="Note 6 19 3 3 4 2" xfId="27867"/>
    <cellStyle name="Note 6 19 3 3 4 3" xfId="42319"/>
    <cellStyle name="Note 6 19 3 3 5" xfId="12852"/>
    <cellStyle name="Note 6 19 3 3 5 2" xfId="30287"/>
    <cellStyle name="Note 6 19 3 3 5 3" xfId="44739"/>
    <cellStyle name="Note 6 19 3 3 6" xfId="19859"/>
    <cellStyle name="Note 6 19 3 4" xfId="3019"/>
    <cellStyle name="Note 6 19 3 4 2" xfId="5530"/>
    <cellStyle name="Note 6 19 3 4 2 2" xfId="22966"/>
    <cellStyle name="Note 6 19 3 4 2 3" xfId="37418"/>
    <cellStyle name="Note 6 19 3 4 3" xfId="7992"/>
    <cellStyle name="Note 6 19 3 4 3 2" xfId="25427"/>
    <cellStyle name="Note 6 19 3 4 3 3" xfId="39879"/>
    <cellStyle name="Note 6 19 3 4 4" xfId="10433"/>
    <cellStyle name="Note 6 19 3 4 4 2" xfId="27868"/>
    <cellStyle name="Note 6 19 3 4 4 3" xfId="42320"/>
    <cellStyle name="Note 6 19 3 4 5" xfId="12853"/>
    <cellStyle name="Note 6 19 3 4 5 2" xfId="30288"/>
    <cellStyle name="Note 6 19 3 4 5 3" xfId="44740"/>
    <cellStyle name="Note 6 19 3 4 6" xfId="15534"/>
    <cellStyle name="Note 6 19 3 4 6 2" xfId="32969"/>
    <cellStyle name="Note 6 19 3 4 6 3" xfId="47421"/>
    <cellStyle name="Note 6 19 3 4 7" xfId="19860"/>
    <cellStyle name="Note 6 19 3 4 8" xfId="20696"/>
    <cellStyle name="Note 6 19 3 5" xfId="5527"/>
    <cellStyle name="Note 6 19 3 5 2" xfId="14774"/>
    <cellStyle name="Note 6 19 3 5 2 2" xfId="32209"/>
    <cellStyle name="Note 6 19 3 5 2 3" xfId="46661"/>
    <cellStyle name="Note 6 19 3 5 3" xfId="17235"/>
    <cellStyle name="Note 6 19 3 5 3 2" xfId="34670"/>
    <cellStyle name="Note 6 19 3 5 3 3" xfId="49122"/>
    <cellStyle name="Note 6 19 3 5 4" xfId="22963"/>
    <cellStyle name="Note 6 19 3 5 5" xfId="37415"/>
    <cellStyle name="Note 6 19 3 6" xfId="7989"/>
    <cellStyle name="Note 6 19 3 6 2" xfId="25424"/>
    <cellStyle name="Note 6 19 3 6 3" xfId="39876"/>
    <cellStyle name="Note 6 19 3 7" xfId="10430"/>
    <cellStyle name="Note 6 19 3 7 2" xfId="27865"/>
    <cellStyle name="Note 6 19 3 7 3" xfId="42317"/>
    <cellStyle name="Note 6 19 3 8" xfId="12850"/>
    <cellStyle name="Note 6 19 3 8 2" xfId="30285"/>
    <cellStyle name="Note 6 19 3 8 3" xfId="44737"/>
    <cellStyle name="Note 6 19 3 9" xfId="19857"/>
    <cellStyle name="Note 6 19 4" xfId="3020"/>
    <cellStyle name="Note 6 19 4 2" xfId="3021"/>
    <cellStyle name="Note 6 19 4 2 2" xfId="5532"/>
    <cellStyle name="Note 6 19 4 2 2 2" xfId="14778"/>
    <cellStyle name="Note 6 19 4 2 2 2 2" xfId="32213"/>
    <cellStyle name="Note 6 19 4 2 2 2 3" xfId="46665"/>
    <cellStyle name="Note 6 19 4 2 2 3" xfId="17239"/>
    <cellStyle name="Note 6 19 4 2 2 3 2" xfId="34674"/>
    <cellStyle name="Note 6 19 4 2 2 3 3" xfId="49126"/>
    <cellStyle name="Note 6 19 4 2 2 4" xfId="22968"/>
    <cellStyle name="Note 6 19 4 2 2 5" xfId="37420"/>
    <cellStyle name="Note 6 19 4 2 3" xfId="7994"/>
    <cellStyle name="Note 6 19 4 2 3 2" xfId="25429"/>
    <cellStyle name="Note 6 19 4 2 3 3" xfId="39881"/>
    <cellStyle name="Note 6 19 4 2 4" xfId="10435"/>
    <cellStyle name="Note 6 19 4 2 4 2" xfId="27870"/>
    <cellStyle name="Note 6 19 4 2 4 3" xfId="42322"/>
    <cellStyle name="Note 6 19 4 2 5" xfId="12855"/>
    <cellStyle name="Note 6 19 4 2 5 2" xfId="30290"/>
    <cellStyle name="Note 6 19 4 2 5 3" xfId="44742"/>
    <cellStyle name="Note 6 19 4 2 6" xfId="19862"/>
    <cellStyle name="Note 6 19 4 3" xfId="3022"/>
    <cellStyle name="Note 6 19 4 3 2" xfId="5533"/>
    <cellStyle name="Note 6 19 4 3 2 2" xfId="14779"/>
    <cellStyle name="Note 6 19 4 3 2 2 2" xfId="32214"/>
    <cellStyle name="Note 6 19 4 3 2 2 3" xfId="46666"/>
    <cellStyle name="Note 6 19 4 3 2 3" xfId="17240"/>
    <cellStyle name="Note 6 19 4 3 2 3 2" xfId="34675"/>
    <cellStyle name="Note 6 19 4 3 2 3 3" xfId="49127"/>
    <cellStyle name="Note 6 19 4 3 2 4" xfId="22969"/>
    <cellStyle name="Note 6 19 4 3 2 5" xfId="37421"/>
    <cellStyle name="Note 6 19 4 3 3" xfId="7995"/>
    <cellStyle name="Note 6 19 4 3 3 2" xfId="25430"/>
    <cellStyle name="Note 6 19 4 3 3 3" xfId="39882"/>
    <cellStyle name="Note 6 19 4 3 4" xfId="10436"/>
    <cellStyle name="Note 6 19 4 3 4 2" xfId="27871"/>
    <cellStyle name="Note 6 19 4 3 4 3" xfId="42323"/>
    <cellStyle name="Note 6 19 4 3 5" xfId="12856"/>
    <cellStyle name="Note 6 19 4 3 5 2" xfId="30291"/>
    <cellStyle name="Note 6 19 4 3 5 3" xfId="44743"/>
    <cellStyle name="Note 6 19 4 3 6" xfId="19863"/>
    <cellStyle name="Note 6 19 4 4" xfId="3023"/>
    <cellStyle name="Note 6 19 4 4 2" xfId="5534"/>
    <cellStyle name="Note 6 19 4 4 2 2" xfId="22970"/>
    <cellStyle name="Note 6 19 4 4 2 3" xfId="37422"/>
    <cellStyle name="Note 6 19 4 4 3" xfId="7996"/>
    <cellStyle name="Note 6 19 4 4 3 2" xfId="25431"/>
    <cellStyle name="Note 6 19 4 4 3 3" xfId="39883"/>
    <cellStyle name="Note 6 19 4 4 4" xfId="10437"/>
    <cellStyle name="Note 6 19 4 4 4 2" xfId="27872"/>
    <cellStyle name="Note 6 19 4 4 4 3" xfId="42324"/>
    <cellStyle name="Note 6 19 4 4 5" xfId="12857"/>
    <cellStyle name="Note 6 19 4 4 5 2" xfId="30292"/>
    <cellStyle name="Note 6 19 4 4 5 3" xfId="44744"/>
    <cellStyle name="Note 6 19 4 4 6" xfId="15535"/>
    <cellStyle name="Note 6 19 4 4 6 2" xfId="32970"/>
    <cellStyle name="Note 6 19 4 4 6 3" xfId="47422"/>
    <cellStyle name="Note 6 19 4 4 7" xfId="19864"/>
    <cellStyle name="Note 6 19 4 4 8" xfId="20697"/>
    <cellStyle name="Note 6 19 4 5" xfId="5531"/>
    <cellStyle name="Note 6 19 4 5 2" xfId="14777"/>
    <cellStyle name="Note 6 19 4 5 2 2" xfId="32212"/>
    <cellStyle name="Note 6 19 4 5 2 3" xfId="46664"/>
    <cellStyle name="Note 6 19 4 5 3" xfId="17238"/>
    <cellStyle name="Note 6 19 4 5 3 2" xfId="34673"/>
    <cellStyle name="Note 6 19 4 5 3 3" xfId="49125"/>
    <cellStyle name="Note 6 19 4 5 4" xfId="22967"/>
    <cellStyle name="Note 6 19 4 5 5" xfId="37419"/>
    <cellStyle name="Note 6 19 4 6" xfId="7993"/>
    <cellStyle name="Note 6 19 4 6 2" xfId="25428"/>
    <cellStyle name="Note 6 19 4 6 3" xfId="39880"/>
    <cellStyle name="Note 6 19 4 7" xfId="10434"/>
    <cellStyle name="Note 6 19 4 7 2" xfId="27869"/>
    <cellStyle name="Note 6 19 4 7 3" xfId="42321"/>
    <cellStyle name="Note 6 19 4 8" xfId="12854"/>
    <cellStyle name="Note 6 19 4 8 2" xfId="30289"/>
    <cellStyle name="Note 6 19 4 8 3" xfId="44741"/>
    <cellStyle name="Note 6 19 4 9" xfId="19861"/>
    <cellStyle name="Note 6 19 5" xfId="3024"/>
    <cellStyle name="Note 6 19 5 2" xfId="3025"/>
    <cellStyle name="Note 6 19 5 2 2" xfId="5536"/>
    <cellStyle name="Note 6 19 5 2 2 2" xfId="14781"/>
    <cellStyle name="Note 6 19 5 2 2 2 2" xfId="32216"/>
    <cellStyle name="Note 6 19 5 2 2 2 3" xfId="46668"/>
    <cellStyle name="Note 6 19 5 2 2 3" xfId="17242"/>
    <cellStyle name="Note 6 19 5 2 2 3 2" xfId="34677"/>
    <cellStyle name="Note 6 19 5 2 2 3 3" xfId="49129"/>
    <cellStyle name="Note 6 19 5 2 2 4" xfId="22972"/>
    <cellStyle name="Note 6 19 5 2 2 5" xfId="37424"/>
    <cellStyle name="Note 6 19 5 2 3" xfId="7998"/>
    <cellStyle name="Note 6 19 5 2 3 2" xfId="25433"/>
    <cellStyle name="Note 6 19 5 2 3 3" xfId="39885"/>
    <cellStyle name="Note 6 19 5 2 4" xfId="10439"/>
    <cellStyle name="Note 6 19 5 2 4 2" xfId="27874"/>
    <cellStyle name="Note 6 19 5 2 4 3" xfId="42326"/>
    <cellStyle name="Note 6 19 5 2 5" xfId="12859"/>
    <cellStyle name="Note 6 19 5 2 5 2" xfId="30294"/>
    <cellStyle name="Note 6 19 5 2 5 3" xfId="44746"/>
    <cellStyle name="Note 6 19 5 2 6" xfId="19866"/>
    <cellStyle name="Note 6 19 5 3" xfId="3026"/>
    <cellStyle name="Note 6 19 5 3 2" xfId="5537"/>
    <cellStyle name="Note 6 19 5 3 2 2" xfId="14782"/>
    <cellStyle name="Note 6 19 5 3 2 2 2" xfId="32217"/>
    <cellStyle name="Note 6 19 5 3 2 2 3" xfId="46669"/>
    <cellStyle name="Note 6 19 5 3 2 3" xfId="17243"/>
    <cellStyle name="Note 6 19 5 3 2 3 2" xfId="34678"/>
    <cellStyle name="Note 6 19 5 3 2 3 3" xfId="49130"/>
    <cellStyle name="Note 6 19 5 3 2 4" xfId="22973"/>
    <cellStyle name="Note 6 19 5 3 2 5" xfId="37425"/>
    <cellStyle name="Note 6 19 5 3 3" xfId="7999"/>
    <cellStyle name="Note 6 19 5 3 3 2" xfId="25434"/>
    <cellStyle name="Note 6 19 5 3 3 3" xfId="39886"/>
    <cellStyle name="Note 6 19 5 3 4" xfId="10440"/>
    <cellStyle name="Note 6 19 5 3 4 2" xfId="27875"/>
    <cellStyle name="Note 6 19 5 3 4 3" xfId="42327"/>
    <cellStyle name="Note 6 19 5 3 5" xfId="12860"/>
    <cellStyle name="Note 6 19 5 3 5 2" xfId="30295"/>
    <cellStyle name="Note 6 19 5 3 5 3" xfId="44747"/>
    <cellStyle name="Note 6 19 5 3 6" xfId="19867"/>
    <cellStyle name="Note 6 19 5 4" xfId="3027"/>
    <cellStyle name="Note 6 19 5 4 2" xfId="5538"/>
    <cellStyle name="Note 6 19 5 4 2 2" xfId="22974"/>
    <cellStyle name="Note 6 19 5 4 2 3" xfId="37426"/>
    <cellStyle name="Note 6 19 5 4 3" xfId="8000"/>
    <cellStyle name="Note 6 19 5 4 3 2" xfId="25435"/>
    <cellStyle name="Note 6 19 5 4 3 3" xfId="39887"/>
    <cellStyle name="Note 6 19 5 4 4" xfId="10441"/>
    <cellStyle name="Note 6 19 5 4 4 2" xfId="27876"/>
    <cellStyle name="Note 6 19 5 4 4 3" xfId="42328"/>
    <cellStyle name="Note 6 19 5 4 5" xfId="12861"/>
    <cellStyle name="Note 6 19 5 4 5 2" xfId="30296"/>
    <cellStyle name="Note 6 19 5 4 5 3" xfId="44748"/>
    <cellStyle name="Note 6 19 5 4 6" xfId="15536"/>
    <cellStyle name="Note 6 19 5 4 6 2" xfId="32971"/>
    <cellStyle name="Note 6 19 5 4 6 3" xfId="47423"/>
    <cellStyle name="Note 6 19 5 4 7" xfId="19868"/>
    <cellStyle name="Note 6 19 5 4 8" xfId="20698"/>
    <cellStyle name="Note 6 19 5 5" xfId="5535"/>
    <cellStyle name="Note 6 19 5 5 2" xfId="14780"/>
    <cellStyle name="Note 6 19 5 5 2 2" xfId="32215"/>
    <cellStyle name="Note 6 19 5 5 2 3" xfId="46667"/>
    <cellStyle name="Note 6 19 5 5 3" xfId="17241"/>
    <cellStyle name="Note 6 19 5 5 3 2" xfId="34676"/>
    <cellStyle name="Note 6 19 5 5 3 3" xfId="49128"/>
    <cellStyle name="Note 6 19 5 5 4" xfId="22971"/>
    <cellStyle name="Note 6 19 5 5 5" xfId="37423"/>
    <cellStyle name="Note 6 19 5 6" xfId="7997"/>
    <cellStyle name="Note 6 19 5 6 2" xfId="25432"/>
    <cellStyle name="Note 6 19 5 6 3" xfId="39884"/>
    <cellStyle name="Note 6 19 5 7" xfId="10438"/>
    <cellStyle name="Note 6 19 5 7 2" xfId="27873"/>
    <cellStyle name="Note 6 19 5 7 3" xfId="42325"/>
    <cellStyle name="Note 6 19 5 8" xfId="12858"/>
    <cellStyle name="Note 6 19 5 8 2" xfId="30293"/>
    <cellStyle name="Note 6 19 5 8 3" xfId="44745"/>
    <cellStyle name="Note 6 19 5 9" xfId="19865"/>
    <cellStyle name="Note 6 19 6" xfId="3028"/>
    <cellStyle name="Note 6 19 6 2" xfId="5539"/>
    <cellStyle name="Note 6 19 6 2 2" xfId="14783"/>
    <cellStyle name="Note 6 19 6 2 2 2" xfId="32218"/>
    <cellStyle name="Note 6 19 6 2 2 3" xfId="46670"/>
    <cellStyle name="Note 6 19 6 2 3" xfId="17244"/>
    <cellStyle name="Note 6 19 6 2 3 2" xfId="34679"/>
    <cellStyle name="Note 6 19 6 2 3 3" xfId="49131"/>
    <cellStyle name="Note 6 19 6 2 4" xfId="22975"/>
    <cellStyle name="Note 6 19 6 2 5" xfId="37427"/>
    <cellStyle name="Note 6 19 6 3" xfId="8001"/>
    <cellStyle name="Note 6 19 6 3 2" xfId="25436"/>
    <cellStyle name="Note 6 19 6 3 3" xfId="39888"/>
    <cellStyle name="Note 6 19 6 4" xfId="10442"/>
    <cellStyle name="Note 6 19 6 4 2" xfId="27877"/>
    <cellStyle name="Note 6 19 6 4 3" xfId="42329"/>
    <cellStyle name="Note 6 19 6 5" xfId="12862"/>
    <cellStyle name="Note 6 19 6 5 2" xfId="30297"/>
    <cellStyle name="Note 6 19 6 5 3" xfId="44749"/>
    <cellStyle name="Note 6 19 6 6" xfId="19869"/>
    <cellStyle name="Note 6 19 7" xfId="3029"/>
    <cellStyle name="Note 6 19 7 2" xfId="5540"/>
    <cellStyle name="Note 6 19 7 2 2" xfId="14784"/>
    <cellStyle name="Note 6 19 7 2 2 2" xfId="32219"/>
    <cellStyle name="Note 6 19 7 2 2 3" xfId="46671"/>
    <cellStyle name="Note 6 19 7 2 3" xfId="17245"/>
    <cellStyle name="Note 6 19 7 2 3 2" xfId="34680"/>
    <cellStyle name="Note 6 19 7 2 3 3" xfId="49132"/>
    <cellStyle name="Note 6 19 7 2 4" xfId="22976"/>
    <cellStyle name="Note 6 19 7 2 5" xfId="37428"/>
    <cellStyle name="Note 6 19 7 3" xfId="8002"/>
    <cellStyle name="Note 6 19 7 3 2" xfId="25437"/>
    <cellStyle name="Note 6 19 7 3 3" xfId="39889"/>
    <cellStyle name="Note 6 19 7 4" xfId="10443"/>
    <cellStyle name="Note 6 19 7 4 2" xfId="27878"/>
    <cellStyle name="Note 6 19 7 4 3" xfId="42330"/>
    <cellStyle name="Note 6 19 7 5" xfId="12863"/>
    <cellStyle name="Note 6 19 7 5 2" xfId="30298"/>
    <cellStyle name="Note 6 19 7 5 3" xfId="44750"/>
    <cellStyle name="Note 6 19 7 6" xfId="19870"/>
    <cellStyle name="Note 6 19 8" xfId="3030"/>
    <cellStyle name="Note 6 19 8 2" xfId="5541"/>
    <cellStyle name="Note 6 19 8 2 2" xfId="22977"/>
    <cellStyle name="Note 6 19 8 2 3" xfId="37429"/>
    <cellStyle name="Note 6 19 8 3" xfId="8003"/>
    <cellStyle name="Note 6 19 8 3 2" xfId="25438"/>
    <cellStyle name="Note 6 19 8 3 3" xfId="39890"/>
    <cellStyle name="Note 6 19 8 4" xfId="10444"/>
    <cellStyle name="Note 6 19 8 4 2" xfId="27879"/>
    <cellStyle name="Note 6 19 8 4 3" xfId="42331"/>
    <cellStyle name="Note 6 19 8 5" xfId="12864"/>
    <cellStyle name="Note 6 19 8 5 2" xfId="30299"/>
    <cellStyle name="Note 6 19 8 5 3" xfId="44751"/>
    <cellStyle name="Note 6 19 8 6" xfId="15537"/>
    <cellStyle name="Note 6 19 8 6 2" xfId="32972"/>
    <cellStyle name="Note 6 19 8 6 3" xfId="47424"/>
    <cellStyle name="Note 6 19 8 7" xfId="19871"/>
    <cellStyle name="Note 6 19 8 8" xfId="20699"/>
    <cellStyle name="Note 6 19 9" xfId="5522"/>
    <cellStyle name="Note 6 19 9 2" xfId="14770"/>
    <cellStyle name="Note 6 19 9 2 2" xfId="32205"/>
    <cellStyle name="Note 6 19 9 2 3" xfId="46657"/>
    <cellStyle name="Note 6 19 9 3" xfId="17231"/>
    <cellStyle name="Note 6 19 9 3 2" xfId="34666"/>
    <cellStyle name="Note 6 19 9 3 3" xfId="49118"/>
    <cellStyle name="Note 6 19 9 4" xfId="22958"/>
    <cellStyle name="Note 6 19 9 5" xfId="37410"/>
    <cellStyle name="Note 6 2" xfId="3031"/>
    <cellStyle name="Note 6 2 10" xfId="8004"/>
    <cellStyle name="Note 6 2 10 2" xfId="25439"/>
    <cellStyle name="Note 6 2 10 3" xfId="39891"/>
    <cellStyle name="Note 6 2 11" xfId="10445"/>
    <cellStyle name="Note 6 2 11 2" xfId="27880"/>
    <cellStyle name="Note 6 2 11 3" xfId="42332"/>
    <cellStyle name="Note 6 2 12" xfId="12865"/>
    <cellStyle name="Note 6 2 12 2" xfId="30300"/>
    <cellStyle name="Note 6 2 12 3" xfId="44752"/>
    <cellStyle name="Note 6 2 13" xfId="19872"/>
    <cellStyle name="Note 6 2 2" xfId="3032"/>
    <cellStyle name="Note 6 2 2 2" xfId="3033"/>
    <cellStyle name="Note 6 2 2 2 2" xfId="5544"/>
    <cellStyle name="Note 6 2 2 2 2 2" xfId="14787"/>
    <cellStyle name="Note 6 2 2 2 2 2 2" xfId="32222"/>
    <cellStyle name="Note 6 2 2 2 2 2 3" xfId="46674"/>
    <cellStyle name="Note 6 2 2 2 2 3" xfId="17248"/>
    <cellStyle name="Note 6 2 2 2 2 3 2" xfId="34683"/>
    <cellStyle name="Note 6 2 2 2 2 3 3" xfId="49135"/>
    <cellStyle name="Note 6 2 2 2 2 4" xfId="22980"/>
    <cellStyle name="Note 6 2 2 2 2 5" xfId="37432"/>
    <cellStyle name="Note 6 2 2 2 3" xfId="8006"/>
    <cellStyle name="Note 6 2 2 2 3 2" xfId="25441"/>
    <cellStyle name="Note 6 2 2 2 3 3" xfId="39893"/>
    <cellStyle name="Note 6 2 2 2 4" xfId="10447"/>
    <cellStyle name="Note 6 2 2 2 4 2" xfId="27882"/>
    <cellStyle name="Note 6 2 2 2 4 3" xfId="42334"/>
    <cellStyle name="Note 6 2 2 2 5" xfId="12867"/>
    <cellStyle name="Note 6 2 2 2 5 2" xfId="30302"/>
    <cellStyle name="Note 6 2 2 2 5 3" xfId="44754"/>
    <cellStyle name="Note 6 2 2 2 6" xfId="19874"/>
    <cellStyle name="Note 6 2 2 3" xfId="3034"/>
    <cellStyle name="Note 6 2 2 3 2" xfId="5545"/>
    <cellStyle name="Note 6 2 2 3 2 2" xfId="14788"/>
    <cellStyle name="Note 6 2 2 3 2 2 2" xfId="32223"/>
    <cellStyle name="Note 6 2 2 3 2 2 3" xfId="46675"/>
    <cellStyle name="Note 6 2 2 3 2 3" xfId="17249"/>
    <cellStyle name="Note 6 2 2 3 2 3 2" xfId="34684"/>
    <cellStyle name="Note 6 2 2 3 2 3 3" xfId="49136"/>
    <cellStyle name="Note 6 2 2 3 2 4" xfId="22981"/>
    <cellStyle name="Note 6 2 2 3 2 5" xfId="37433"/>
    <cellStyle name="Note 6 2 2 3 3" xfId="8007"/>
    <cellStyle name="Note 6 2 2 3 3 2" xfId="25442"/>
    <cellStyle name="Note 6 2 2 3 3 3" xfId="39894"/>
    <cellStyle name="Note 6 2 2 3 4" xfId="10448"/>
    <cellStyle name="Note 6 2 2 3 4 2" xfId="27883"/>
    <cellStyle name="Note 6 2 2 3 4 3" xfId="42335"/>
    <cellStyle name="Note 6 2 2 3 5" xfId="12868"/>
    <cellStyle name="Note 6 2 2 3 5 2" xfId="30303"/>
    <cellStyle name="Note 6 2 2 3 5 3" xfId="44755"/>
    <cellStyle name="Note 6 2 2 3 6" xfId="19875"/>
    <cellStyle name="Note 6 2 2 4" xfId="3035"/>
    <cellStyle name="Note 6 2 2 4 2" xfId="5546"/>
    <cellStyle name="Note 6 2 2 4 2 2" xfId="22982"/>
    <cellStyle name="Note 6 2 2 4 2 3" xfId="37434"/>
    <cellStyle name="Note 6 2 2 4 3" xfId="8008"/>
    <cellStyle name="Note 6 2 2 4 3 2" xfId="25443"/>
    <cellStyle name="Note 6 2 2 4 3 3" xfId="39895"/>
    <cellStyle name="Note 6 2 2 4 4" xfId="10449"/>
    <cellStyle name="Note 6 2 2 4 4 2" xfId="27884"/>
    <cellStyle name="Note 6 2 2 4 4 3" xfId="42336"/>
    <cellStyle name="Note 6 2 2 4 5" xfId="12869"/>
    <cellStyle name="Note 6 2 2 4 5 2" xfId="30304"/>
    <cellStyle name="Note 6 2 2 4 5 3" xfId="44756"/>
    <cellStyle name="Note 6 2 2 4 6" xfId="15538"/>
    <cellStyle name="Note 6 2 2 4 6 2" xfId="32973"/>
    <cellStyle name="Note 6 2 2 4 6 3" xfId="47425"/>
    <cellStyle name="Note 6 2 2 4 7" xfId="19876"/>
    <cellStyle name="Note 6 2 2 4 8" xfId="20700"/>
    <cellStyle name="Note 6 2 2 5" xfId="5543"/>
    <cellStyle name="Note 6 2 2 5 2" xfId="14786"/>
    <cellStyle name="Note 6 2 2 5 2 2" xfId="32221"/>
    <cellStyle name="Note 6 2 2 5 2 3" xfId="46673"/>
    <cellStyle name="Note 6 2 2 5 3" xfId="17247"/>
    <cellStyle name="Note 6 2 2 5 3 2" xfId="34682"/>
    <cellStyle name="Note 6 2 2 5 3 3" xfId="49134"/>
    <cellStyle name="Note 6 2 2 5 4" xfId="22979"/>
    <cellStyle name="Note 6 2 2 5 5" xfId="37431"/>
    <cellStyle name="Note 6 2 2 6" xfId="8005"/>
    <cellStyle name="Note 6 2 2 6 2" xfId="25440"/>
    <cellStyle name="Note 6 2 2 6 3" xfId="39892"/>
    <cellStyle name="Note 6 2 2 7" xfId="10446"/>
    <cellStyle name="Note 6 2 2 7 2" xfId="27881"/>
    <cellStyle name="Note 6 2 2 7 3" xfId="42333"/>
    <cellStyle name="Note 6 2 2 8" xfId="12866"/>
    <cellStyle name="Note 6 2 2 8 2" xfId="30301"/>
    <cellStyle name="Note 6 2 2 8 3" xfId="44753"/>
    <cellStyle name="Note 6 2 2 9" xfId="19873"/>
    <cellStyle name="Note 6 2 3" xfId="3036"/>
    <cellStyle name="Note 6 2 3 2" xfId="3037"/>
    <cellStyle name="Note 6 2 3 2 2" xfId="5548"/>
    <cellStyle name="Note 6 2 3 2 2 2" xfId="14790"/>
    <cellStyle name="Note 6 2 3 2 2 2 2" xfId="32225"/>
    <cellStyle name="Note 6 2 3 2 2 2 3" xfId="46677"/>
    <cellStyle name="Note 6 2 3 2 2 3" xfId="17251"/>
    <cellStyle name="Note 6 2 3 2 2 3 2" xfId="34686"/>
    <cellStyle name="Note 6 2 3 2 2 3 3" xfId="49138"/>
    <cellStyle name="Note 6 2 3 2 2 4" xfId="22984"/>
    <cellStyle name="Note 6 2 3 2 2 5" xfId="37436"/>
    <cellStyle name="Note 6 2 3 2 3" xfId="8010"/>
    <cellStyle name="Note 6 2 3 2 3 2" xfId="25445"/>
    <cellStyle name="Note 6 2 3 2 3 3" xfId="39897"/>
    <cellStyle name="Note 6 2 3 2 4" xfId="10451"/>
    <cellStyle name="Note 6 2 3 2 4 2" xfId="27886"/>
    <cellStyle name="Note 6 2 3 2 4 3" xfId="42338"/>
    <cellStyle name="Note 6 2 3 2 5" xfId="12871"/>
    <cellStyle name="Note 6 2 3 2 5 2" xfId="30306"/>
    <cellStyle name="Note 6 2 3 2 5 3" xfId="44758"/>
    <cellStyle name="Note 6 2 3 2 6" xfId="19878"/>
    <cellStyle name="Note 6 2 3 3" xfId="3038"/>
    <cellStyle name="Note 6 2 3 3 2" xfId="5549"/>
    <cellStyle name="Note 6 2 3 3 2 2" xfId="14791"/>
    <cellStyle name="Note 6 2 3 3 2 2 2" xfId="32226"/>
    <cellStyle name="Note 6 2 3 3 2 2 3" xfId="46678"/>
    <cellStyle name="Note 6 2 3 3 2 3" xfId="17252"/>
    <cellStyle name="Note 6 2 3 3 2 3 2" xfId="34687"/>
    <cellStyle name="Note 6 2 3 3 2 3 3" xfId="49139"/>
    <cellStyle name="Note 6 2 3 3 2 4" xfId="22985"/>
    <cellStyle name="Note 6 2 3 3 2 5" xfId="37437"/>
    <cellStyle name="Note 6 2 3 3 3" xfId="8011"/>
    <cellStyle name="Note 6 2 3 3 3 2" xfId="25446"/>
    <cellStyle name="Note 6 2 3 3 3 3" xfId="39898"/>
    <cellStyle name="Note 6 2 3 3 4" xfId="10452"/>
    <cellStyle name="Note 6 2 3 3 4 2" xfId="27887"/>
    <cellStyle name="Note 6 2 3 3 4 3" xfId="42339"/>
    <cellStyle name="Note 6 2 3 3 5" xfId="12872"/>
    <cellStyle name="Note 6 2 3 3 5 2" xfId="30307"/>
    <cellStyle name="Note 6 2 3 3 5 3" xfId="44759"/>
    <cellStyle name="Note 6 2 3 3 6" xfId="19879"/>
    <cellStyle name="Note 6 2 3 4" xfId="3039"/>
    <cellStyle name="Note 6 2 3 4 2" xfId="5550"/>
    <cellStyle name="Note 6 2 3 4 2 2" xfId="22986"/>
    <cellStyle name="Note 6 2 3 4 2 3" xfId="37438"/>
    <cellStyle name="Note 6 2 3 4 3" xfId="8012"/>
    <cellStyle name="Note 6 2 3 4 3 2" xfId="25447"/>
    <cellStyle name="Note 6 2 3 4 3 3" xfId="39899"/>
    <cellStyle name="Note 6 2 3 4 4" xfId="10453"/>
    <cellStyle name="Note 6 2 3 4 4 2" xfId="27888"/>
    <cellStyle name="Note 6 2 3 4 4 3" xfId="42340"/>
    <cellStyle name="Note 6 2 3 4 5" xfId="12873"/>
    <cellStyle name="Note 6 2 3 4 5 2" xfId="30308"/>
    <cellStyle name="Note 6 2 3 4 5 3" xfId="44760"/>
    <cellStyle name="Note 6 2 3 4 6" xfId="15539"/>
    <cellStyle name="Note 6 2 3 4 6 2" xfId="32974"/>
    <cellStyle name="Note 6 2 3 4 6 3" xfId="47426"/>
    <cellStyle name="Note 6 2 3 4 7" xfId="19880"/>
    <cellStyle name="Note 6 2 3 4 8" xfId="20701"/>
    <cellStyle name="Note 6 2 3 5" xfId="5547"/>
    <cellStyle name="Note 6 2 3 5 2" xfId="14789"/>
    <cellStyle name="Note 6 2 3 5 2 2" xfId="32224"/>
    <cellStyle name="Note 6 2 3 5 2 3" xfId="46676"/>
    <cellStyle name="Note 6 2 3 5 3" xfId="17250"/>
    <cellStyle name="Note 6 2 3 5 3 2" xfId="34685"/>
    <cellStyle name="Note 6 2 3 5 3 3" xfId="49137"/>
    <cellStyle name="Note 6 2 3 5 4" xfId="22983"/>
    <cellStyle name="Note 6 2 3 5 5" xfId="37435"/>
    <cellStyle name="Note 6 2 3 6" xfId="8009"/>
    <cellStyle name="Note 6 2 3 6 2" xfId="25444"/>
    <cellStyle name="Note 6 2 3 6 3" xfId="39896"/>
    <cellStyle name="Note 6 2 3 7" xfId="10450"/>
    <cellStyle name="Note 6 2 3 7 2" xfId="27885"/>
    <cellStyle name="Note 6 2 3 7 3" xfId="42337"/>
    <cellStyle name="Note 6 2 3 8" xfId="12870"/>
    <cellStyle name="Note 6 2 3 8 2" xfId="30305"/>
    <cellStyle name="Note 6 2 3 8 3" xfId="44757"/>
    <cellStyle name="Note 6 2 3 9" xfId="19877"/>
    <cellStyle name="Note 6 2 4" xfId="3040"/>
    <cellStyle name="Note 6 2 4 2" xfId="3041"/>
    <cellStyle name="Note 6 2 4 2 2" xfId="5552"/>
    <cellStyle name="Note 6 2 4 2 2 2" xfId="14793"/>
    <cellStyle name="Note 6 2 4 2 2 2 2" xfId="32228"/>
    <cellStyle name="Note 6 2 4 2 2 2 3" xfId="46680"/>
    <cellStyle name="Note 6 2 4 2 2 3" xfId="17254"/>
    <cellStyle name="Note 6 2 4 2 2 3 2" xfId="34689"/>
    <cellStyle name="Note 6 2 4 2 2 3 3" xfId="49141"/>
    <cellStyle name="Note 6 2 4 2 2 4" xfId="22988"/>
    <cellStyle name="Note 6 2 4 2 2 5" xfId="37440"/>
    <cellStyle name="Note 6 2 4 2 3" xfId="8014"/>
    <cellStyle name="Note 6 2 4 2 3 2" xfId="25449"/>
    <cellStyle name="Note 6 2 4 2 3 3" xfId="39901"/>
    <cellStyle name="Note 6 2 4 2 4" xfId="10455"/>
    <cellStyle name="Note 6 2 4 2 4 2" xfId="27890"/>
    <cellStyle name="Note 6 2 4 2 4 3" xfId="42342"/>
    <cellStyle name="Note 6 2 4 2 5" xfId="12875"/>
    <cellStyle name="Note 6 2 4 2 5 2" xfId="30310"/>
    <cellStyle name="Note 6 2 4 2 5 3" xfId="44762"/>
    <cellStyle name="Note 6 2 4 2 6" xfId="19882"/>
    <cellStyle name="Note 6 2 4 3" xfId="3042"/>
    <cellStyle name="Note 6 2 4 3 2" xfId="5553"/>
    <cellStyle name="Note 6 2 4 3 2 2" xfId="14794"/>
    <cellStyle name="Note 6 2 4 3 2 2 2" xfId="32229"/>
    <cellStyle name="Note 6 2 4 3 2 2 3" xfId="46681"/>
    <cellStyle name="Note 6 2 4 3 2 3" xfId="17255"/>
    <cellStyle name="Note 6 2 4 3 2 3 2" xfId="34690"/>
    <cellStyle name="Note 6 2 4 3 2 3 3" xfId="49142"/>
    <cellStyle name="Note 6 2 4 3 2 4" xfId="22989"/>
    <cellStyle name="Note 6 2 4 3 2 5" xfId="37441"/>
    <cellStyle name="Note 6 2 4 3 3" xfId="8015"/>
    <cellStyle name="Note 6 2 4 3 3 2" xfId="25450"/>
    <cellStyle name="Note 6 2 4 3 3 3" xfId="39902"/>
    <cellStyle name="Note 6 2 4 3 4" xfId="10456"/>
    <cellStyle name="Note 6 2 4 3 4 2" xfId="27891"/>
    <cellStyle name="Note 6 2 4 3 4 3" xfId="42343"/>
    <cellStyle name="Note 6 2 4 3 5" xfId="12876"/>
    <cellStyle name="Note 6 2 4 3 5 2" xfId="30311"/>
    <cellStyle name="Note 6 2 4 3 5 3" xfId="44763"/>
    <cellStyle name="Note 6 2 4 3 6" xfId="19883"/>
    <cellStyle name="Note 6 2 4 4" xfId="3043"/>
    <cellStyle name="Note 6 2 4 4 2" xfId="5554"/>
    <cellStyle name="Note 6 2 4 4 2 2" xfId="22990"/>
    <cellStyle name="Note 6 2 4 4 2 3" xfId="37442"/>
    <cellStyle name="Note 6 2 4 4 3" xfId="8016"/>
    <cellStyle name="Note 6 2 4 4 3 2" xfId="25451"/>
    <cellStyle name="Note 6 2 4 4 3 3" xfId="39903"/>
    <cellStyle name="Note 6 2 4 4 4" xfId="10457"/>
    <cellStyle name="Note 6 2 4 4 4 2" xfId="27892"/>
    <cellStyle name="Note 6 2 4 4 4 3" xfId="42344"/>
    <cellStyle name="Note 6 2 4 4 5" xfId="12877"/>
    <cellStyle name="Note 6 2 4 4 5 2" xfId="30312"/>
    <cellStyle name="Note 6 2 4 4 5 3" xfId="44764"/>
    <cellStyle name="Note 6 2 4 4 6" xfId="15540"/>
    <cellStyle name="Note 6 2 4 4 6 2" xfId="32975"/>
    <cellStyle name="Note 6 2 4 4 6 3" xfId="47427"/>
    <cellStyle name="Note 6 2 4 4 7" xfId="19884"/>
    <cellStyle name="Note 6 2 4 4 8" xfId="20702"/>
    <cellStyle name="Note 6 2 4 5" xfId="5551"/>
    <cellStyle name="Note 6 2 4 5 2" xfId="14792"/>
    <cellStyle name="Note 6 2 4 5 2 2" xfId="32227"/>
    <cellStyle name="Note 6 2 4 5 2 3" xfId="46679"/>
    <cellStyle name="Note 6 2 4 5 3" xfId="17253"/>
    <cellStyle name="Note 6 2 4 5 3 2" xfId="34688"/>
    <cellStyle name="Note 6 2 4 5 3 3" xfId="49140"/>
    <cellStyle name="Note 6 2 4 5 4" xfId="22987"/>
    <cellStyle name="Note 6 2 4 5 5" xfId="37439"/>
    <cellStyle name="Note 6 2 4 6" xfId="8013"/>
    <cellStyle name="Note 6 2 4 6 2" xfId="25448"/>
    <cellStyle name="Note 6 2 4 6 3" xfId="39900"/>
    <cellStyle name="Note 6 2 4 7" xfId="10454"/>
    <cellStyle name="Note 6 2 4 7 2" xfId="27889"/>
    <cellStyle name="Note 6 2 4 7 3" xfId="42341"/>
    <cellStyle name="Note 6 2 4 8" xfId="12874"/>
    <cellStyle name="Note 6 2 4 8 2" xfId="30309"/>
    <cellStyle name="Note 6 2 4 8 3" xfId="44761"/>
    <cellStyle name="Note 6 2 4 9" xfId="19881"/>
    <cellStyle name="Note 6 2 5" xfId="3044"/>
    <cellStyle name="Note 6 2 5 2" xfId="3045"/>
    <cellStyle name="Note 6 2 5 2 2" xfId="5556"/>
    <cellStyle name="Note 6 2 5 2 2 2" xfId="14796"/>
    <cellStyle name="Note 6 2 5 2 2 2 2" xfId="32231"/>
    <cellStyle name="Note 6 2 5 2 2 2 3" xfId="46683"/>
    <cellStyle name="Note 6 2 5 2 2 3" xfId="17257"/>
    <cellStyle name="Note 6 2 5 2 2 3 2" xfId="34692"/>
    <cellStyle name="Note 6 2 5 2 2 3 3" xfId="49144"/>
    <cellStyle name="Note 6 2 5 2 2 4" xfId="22992"/>
    <cellStyle name="Note 6 2 5 2 2 5" xfId="37444"/>
    <cellStyle name="Note 6 2 5 2 3" xfId="8018"/>
    <cellStyle name="Note 6 2 5 2 3 2" xfId="25453"/>
    <cellStyle name="Note 6 2 5 2 3 3" xfId="39905"/>
    <cellStyle name="Note 6 2 5 2 4" xfId="10459"/>
    <cellStyle name="Note 6 2 5 2 4 2" xfId="27894"/>
    <cellStyle name="Note 6 2 5 2 4 3" xfId="42346"/>
    <cellStyle name="Note 6 2 5 2 5" xfId="12879"/>
    <cellStyle name="Note 6 2 5 2 5 2" xfId="30314"/>
    <cellStyle name="Note 6 2 5 2 5 3" xfId="44766"/>
    <cellStyle name="Note 6 2 5 2 6" xfId="19886"/>
    <cellStyle name="Note 6 2 5 3" xfId="3046"/>
    <cellStyle name="Note 6 2 5 3 2" xfId="5557"/>
    <cellStyle name="Note 6 2 5 3 2 2" xfId="14797"/>
    <cellStyle name="Note 6 2 5 3 2 2 2" xfId="32232"/>
    <cellStyle name="Note 6 2 5 3 2 2 3" xfId="46684"/>
    <cellStyle name="Note 6 2 5 3 2 3" xfId="17258"/>
    <cellStyle name="Note 6 2 5 3 2 3 2" xfId="34693"/>
    <cellStyle name="Note 6 2 5 3 2 3 3" xfId="49145"/>
    <cellStyle name="Note 6 2 5 3 2 4" xfId="22993"/>
    <cellStyle name="Note 6 2 5 3 2 5" xfId="37445"/>
    <cellStyle name="Note 6 2 5 3 3" xfId="8019"/>
    <cellStyle name="Note 6 2 5 3 3 2" xfId="25454"/>
    <cellStyle name="Note 6 2 5 3 3 3" xfId="39906"/>
    <cellStyle name="Note 6 2 5 3 4" xfId="10460"/>
    <cellStyle name="Note 6 2 5 3 4 2" xfId="27895"/>
    <cellStyle name="Note 6 2 5 3 4 3" xfId="42347"/>
    <cellStyle name="Note 6 2 5 3 5" xfId="12880"/>
    <cellStyle name="Note 6 2 5 3 5 2" xfId="30315"/>
    <cellStyle name="Note 6 2 5 3 5 3" xfId="44767"/>
    <cellStyle name="Note 6 2 5 3 6" xfId="19887"/>
    <cellStyle name="Note 6 2 5 4" xfId="3047"/>
    <cellStyle name="Note 6 2 5 4 2" xfId="5558"/>
    <cellStyle name="Note 6 2 5 4 2 2" xfId="22994"/>
    <cellStyle name="Note 6 2 5 4 2 3" xfId="37446"/>
    <cellStyle name="Note 6 2 5 4 3" xfId="8020"/>
    <cellStyle name="Note 6 2 5 4 3 2" xfId="25455"/>
    <cellStyle name="Note 6 2 5 4 3 3" xfId="39907"/>
    <cellStyle name="Note 6 2 5 4 4" xfId="10461"/>
    <cellStyle name="Note 6 2 5 4 4 2" xfId="27896"/>
    <cellStyle name="Note 6 2 5 4 4 3" xfId="42348"/>
    <cellStyle name="Note 6 2 5 4 5" xfId="12881"/>
    <cellStyle name="Note 6 2 5 4 5 2" xfId="30316"/>
    <cellStyle name="Note 6 2 5 4 5 3" xfId="44768"/>
    <cellStyle name="Note 6 2 5 4 6" xfId="15541"/>
    <cellStyle name="Note 6 2 5 4 6 2" xfId="32976"/>
    <cellStyle name="Note 6 2 5 4 6 3" xfId="47428"/>
    <cellStyle name="Note 6 2 5 4 7" xfId="19888"/>
    <cellStyle name="Note 6 2 5 4 8" xfId="20703"/>
    <cellStyle name="Note 6 2 5 5" xfId="5555"/>
    <cellStyle name="Note 6 2 5 5 2" xfId="14795"/>
    <cellStyle name="Note 6 2 5 5 2 2" xfId="32230"/>
    <cellStyle name="Note 6 2 5 5 2 3" xfId="46682"/>
    <cellStyle name="Note 6 2 5 5 3" xfId="17256"/>
    <cellStyle name="Note 6 2 5 5 3 2" xfId="34691"/>
    <cellStyle name="Note 6 2 5 5 3 3" xfId="49143"/>
    <cellStyle name="Note 6 2 5 5 4" xfId="22991"/>
    <cellStyle name="Note 6 2 5 5 5" xfId="37443"/>
    <cellStyle name="Note 6 2 5 6" xfId="8017"/>
    <cellStyle name="Note 6 2 5 6 2" xfId="25452"/>
    <cellStyle name="Note 6 2 5 6 3" xfId="39904"/>
    <cellStyle name="Note 6 2 5 7" xfId="10458"/>
    <cellStyle name="Note 6 2 5 7 2" xfId="27893"/>
    <cellStyle name="Note 6 2 5 7 3" xfId="42345"/>
    <cellStyle name="Note 6 2 5 8" xfId="12878"/>
    <cellStyle name="Note 6 2 5 8 2" xfId="30313"/>
    <cellStyle name="Note 6 2 5 8 3" xfId="44765"/>
    <cellStyle name="Note 6 2 5 9" xfId="19885"/>
    <cellStyle name="Note 6 2 6" xfId="3048"/>
    <cellStyle name="Note 6 2 6 2" xfId="5559"/>
    <cellStyle name="Note 6 2 6 2 2" xfId="14798"/>
    <cellStyle name="Note 6 2 6 2 2 2" xfId="32233"/>
    <cellStyle name="Note 6 2 6 2 2 3" xfId="46685"/>
    <cellStyle name="Note 6 2 6 2 3" xfId="17259"/>
    <cellStyle name="Note 6 2 6 2 3 2" xfId="34694"/>
    <cellStyle name="Note 6 2 6 2 3 3" xfId="49146"/>
    <cellStyle name="Note 6 2 6 2 4" xfId="22995"/>
    <cellStyle name="Note 6 2 6 2 5" xfId="37447"/>
    <cellStyle name="Note 6 2 6 3" xfId="8021"/>
    <cellStyle name="Note 6 2 6 3 2" xfId="25456"/>
    <cellStyle name="Note 6 2 6 3 3" xfId="39908"/>
    <cellStyle name="Note 6 2 6 4" xfId="10462"/>
    <cellStyle name="Note 6 2 6 4 2" xfId="27897"/>
    <cellStyle name="Note 6 2 6 4 3" xfId="42349"/>
    <cellStyle name="Note 6 2 6 5" xfId="12882"/>
    <cellStyle name="Note 6 2 6 5 2" xfId="30317"/>
    <cellStyle name="Note 6 2 6 5 3" xfId="44769"/>
    <cellStyle name="Note 6 2 6 6" xfId="19889"/>
    <cellStyle name="Note 6 2 7" xfId="3049"/>
    <cellStyle name="Note 6 2 7 2" xfId="5560"/>
    <cellStyle name="Note 6 2 7 2 2" xfId="14799"/>
    <cellStyle name="Note 6 2 7 2 2 2" xfId="32234"/>
    <cellStyle name="Note 6 2 7 2 2 3" xfId="46686"/>
    <cellStyle name="Note 6 2 7 2 3" xfId="17260"/>
    <cellStyle name="Note 6 2 7 2 3 2" xfId="34695"/>
    <cellStyle name="Note 6 2 7 2 3 3" xfId="49147"/>
    <cellStyle name="Note 6 2 7 2 4" xfId="22996"/>
    <cellStyle name="Note 6 2 7 2 5" xfId="37448"/>
    <cellStyle name="Note 6 2 7 3" xfId="8022"/>
    <cellStyle name="Note 6 2 7 3 2" xfId="25457"/>
    <cellStyle name="Note 6 2 7 3 3" xfId="39909"/>
    <cellStyle name="Note 6 2 7 4" xfId="10463"/>
    <cellStyle name="Note 6 2 7 4 2" xfId="27898"/>
    <cellStyle name="Note 6 2 7 4 3" xfId="42350"/>
    <cellStyle name="Note 6 2 7 5" xfId="12883"/>
    <cellStyle name="Note 6 2 7 5 2" xfId="30318"/>
    <cellStyle name="Note 6 2 7 5 3" xfId="44770"/>
    <cellStyle name="Note 6 2 7 6" xfId="19890"/>
    <cellStyle name="Note 6 2 8" xfId="3050"/>
    <cellStyle name="Note 6 2 8 2" xfId="5561"/>
    <cellStyle name="Note 6 2 8 2 2" xfId="22997"/>
    <cellStyle name="Note 6 2 8 2 3" xfId="37449"/>
    <cellStyle name="Note 6 2 8 3" xfId="8023"/>
    <cellStyle name="Note 6 2 8 3 2" xfId="25458"/>
    <cellStyle name="Note 6 2 8 3 3" xfId="39910"/>
    <cellStyle name="Note 6 2 8 4" xfId="10464"/>
    <cellStyle name="Note 6 2 8 4 2" xfId="27899"/>
    <cellStyle name="Note 6 2 8 4 3" xfId="42351"/>
    <cellStyle name="Note 6 2 8 5" xfId="12884"/>
    <cellStyle name="Note 6 2 8 5 2" xfId="30319"/>
    <cellStyle name="Note 6 2 8 5 3" xfId="44771"/>
    <cellStyle name="Note 6 2 8 6" xfId="15542"/>
    <cellStyle name="Note 6 2 8 6 2" xfId="32977"/>
    <cellStyle name="Note 6 2 8 6 3" xfId="47429"/>
    <cellStyle name="Note 6 2 8 7" xfId="19891"/>
    <cellStyle name="Note 6 2 8 8" xfId="20704"/>
    <cellStyle name="Note 6 2 9" xfId="5542"/>
    <cellStyle name="Note 6 2 9 2" xfId="14785"/>
    <cellStyle name="Note 6 2 9 2 2" xfId="32220"/>
    <cellStyle name="Note 6 2 9 2 3" xfId="46672"/>
    <cellStyle name="Note 6 2 9 3" xfId="17246"/>
    <cellStyle name="Note 6 2 9 3 2" xfId="34681"/>
    <cellStyle name="Note 6 2 9 3 3" xfId="49133"/>
    <cellStyle name="Note 6 2 9 4" xfId="22978"/>
    <cellStyle name="Note 6 2 9 5" xfId="37430"/>
    <cellStyle name="Note 6 20" xfId="3051"/>
    <cellStyle name="Note 6 20 10" xfId="19892"/>
    <cellStyle name="Note 6 20 2" xfId="3052"/>
    <cellStyle name="Note 6 20 2 10" xfId="10466"/>
    <cellStyle name="Note 6 20 2 10 2" xfId="27901"/>
    <cellStyle name="Note 6 20 2 10 3" xfId="42353"/>
    <cellStyle name="Note 6 20 2 11" xfId="12886"/>
    <cellStyle name="Note 6 20 2 11 2" xfId="30321"/>
    <cellStyle name="Note 6 20 2 11 3" xfId="44773"/>
    <cellStyle name="Note 6 20 2 12" xfId="19893"/>
    <cellStyle name="Note 6 20 2 2" xfId="3053"/>
    <cellStyle name="Note 6 20 2 2 2" xfId="3054"/>
    <cellStyle name="Note 6 20 2 2 2 2" xfId="5565"/>
    <cellStyle name="Note 6 20 2 2 2 2 2" xfId="14803"/>
    <cellStyle name="Note 6 20 2 2 2 2 2 2" xfId="32238"/>
    <cellStyle name="Note 6 20 2 2 2 2 2 3" xfId="46690"/>
    <cellStyle name="Note 6 20 2 2 2 2 3" xfId="17264"/>
    <cellStyle name="Note 6 20 2 2 2 2 3 2" xfId="34699"/>
    <cellStyle name="Note 6 20 2 2 2 2 3 3" xfId="49151"/>
    <cellStyle name="Note 6 20 2 2 2 2 4" xfId="23001"/>
    <cellStyle name="Note 6 20 2 2 2 2 5" xfId="37453"/>
    <cellStyle name="Note 6 20 2 2 2 3" xfId="8027"/>
    <cellStyle name="Note 6 20 2 2 2 3 2" xfId="25462"/>
    <cellStyle name="Note 6 20 2 2 2 3 3" xfId="39914"/>
    <cellStyle name="Note 6 20 2 2 2 4" xfId="10468"/>
    <cellStyle name="Note 6 20 2 2 2 4 2" xfId="27903"/>
    <cellStyle name="Note 6 20 2 2 2 4 3" xfId="42355"/>
    <cellStyle name="Note 6 20 2 2 2 5" xfId="12888"/>
    <cellStyle name="Note 6 20 2 2 2 5 2" xfId="30323"/>
    <cellStyle name="Note 6 20 2 2 2 5 3" xfId="44775"/>
    <cellStyle name="Note 6 20 2 2 2 6" xfId="19895"/>
    <cellStyle name="Note 6 20 2 2 3" xfId="3055"/>
    <cellStyle name="Note 6 20 2 2 3 2" xfId="5566"/>
    <cellStyle name="Note 6 20 2 2 3 2 2" xfId="14804"/>
    <cellStyle name="Note 6 20 2 2 3 2 2 2" xfId="32239"/>
    <cellStyle name="Note 6 20 2 2 3 2 2 3" xfId="46691"/>
    <cellStyle name="Note 6 20 2 2 3 2 3" xfId="17265"/>
    <cellStyle name="Note 6 20 2 2 3 2 3 2" xfId="34700"/>
    <cellStyle name="Note 6 20 2 2 3 2 3 3" xfId="49152"/>
    <cellStyle name="Note 6 20 2 2 3 2 4" xfId="23002"/>
    <cellStyle name="Note 6 20 2 2 3 2 5" xfId="37454"/>
    <cellStyle name="Note 6 20 2 2 3 3" xfId="8028"/>
    <cellStyle name="Note 6 20 2 2 3 3 2" xfId="25463"/>
    <cellStyle name="Note 6 20 2 2 3 3 3" xfId="39915"/>
    <cellStyle name="Note 6 20 2 2 3 4" xfId="10469"/>
    <cellStyle name="Note 6 20 2 2 3 4 2" xfId="27904"/>
    <cellStyle name="Note 6 20 2 2 3 4 3" xfId="42356"/>
    <cellStyle name="Note 6 20 2 2 3 5" xfId="12889"/>
    <cellStyle name="Note 6 20 2 2 3 5 2" xfId="30324"/>
    <cellStyle name="Note 6 20 2 2 3 5 3" xfId="44776"/>
    <cellStyle name="Note 6 20 2 2 3 6" xfId="19896"/>
    <cellStyle name="Note 6 20 2 2 4" xfId="3056"/>
    <cellStyle name="Note 6 20 2 2 4 2" xfId="5567"/>
    <cellStyle name="Note 6 20 2 2 4 2 2" xfId="23003"/>
    <cellStyle name="Note 6 20 2 2 4 2 3" xfId="37455"/>
    <cellStyle name="Note 6 20 2 2 4 3" xfId="8029"/>
    <cellStyle name="Note 6 20 2 2 4 3 2" xfId="25464"/>
    <cellStyle name="Note 6 20 2 2 4 3 3" xfId="39916"/>
    <cellStyle name="Note 6 20 2 2 4 4" xfId="10470"/>
    <cellStyle name="Note 6 20 2 2 4 4 2" xfId="27905"/>
    <cellStyle name="Note 6 20 2 2 4 4 3" xfId="42357"/>
    <cellStyle name="Note 6 20 2 2 4 5" xfId="12890"/>
    <cellStyle name="Note 6 20 2 2 4 5 2" xfId="30325"/>
    <cellStyle name="Note 6 20 2 2 4 5 3" xfId="44777"/>
    <cellStyle name="Note 6 20 2 2 4 6" xfId="15543"/>
    <cellStyle name="Note 6 20 2 2 4 6 2" xfId="32978"/>
    <cellStyle name="Note 6 20 2 2 4 6 3" xfId="47430"/>
    <cellStyle name="Note 6 20 2 2 4 7" xfId="19897"/>
    <cellStyle name="Note 6 20 2 2 4 8" xfId="20705"/>
    <cellStyle name="Note 6 20 2 2 5" xfId="5564"/>
    <cellStyle name="Note 6 20 2 2 5 2" xfId="14802"/>
    <cellStyle name="Note 6 20 2 2 5 2 2" xfId="32237"/>
    <cellStyle name="Note 6 20 2 2 5 2 3" xfId="46689"/>
    <cellStyle name="Note 6 20 2 2 5 3" xfId="17263"/>
    <cellStyle name="Note 6 20 2 2 5 3 2" xfId="34698"/>
    <cellStyle name="Note 6 20 2 2 5 3 3" xfId="49150"/>
    <cellStyle name="Note 6 20 2 2 5 4" xfId="23000"/>
    <cellStyle name="Note 6 20 2 2 5 5" xfId="37452"/>
    <cellStyle name="Note 6 20 2 2 6" xfId="8026"/>
    <cellStyle name="Note 6 20 2 2 6 2" xfId="25461"/>
    <cellStyle name="Note 6 20 2 2 6 3" xfId="39913"/>
    <cellStyle name="Note 6 20 2 2 7" xfId="10467"/>
    <cellStyle name="Note 6 20 2 2 7 2" xfId="27902"/>
    <cellStyle name="Note 6 20 2 2 7 3" xfId="42354"/>
    <cellStyle name="Note 6 20 2 2 8" xfId="12887"/>
    <cellStyle name="Note 6 20 2 2 8 2" xfId="30322"/>
    <cellStyle name="Note 6 20 2 2 8 3" xfId="44774"/>
    <cellStyle name="Note 6 20 2 2 9" xfId="19894"/>
    <cellStyle name="Note 6 20 2 3" xfId="3057"/>
    <cellStyle name="Note 6 20 2 3 2" xfId="3058"/>
    <cellStyle name="Note 6 20 2 3 2 2" xfId="5569"/>
    <cellStyle name="Note 6 20 2 3 2 2 2" xfId="14806"/>
    <cellStyle name="Note 6 20 2 3 2 2 2 2" xfId="32241"/>
    <cellStyle name="Note 6 20 2 3 2 2 2 3" xfId="46693"/>
    <cellStyle name="Note 6 20 2 3 2 2 3" xfId="17267"/>
    <cellStyle name="Note 6 20 2 3 2 2 3 2" xfId="34702"/>
    <cellStyle name="Note 6 20 2 3 2 2 3 3" xfId="49154"/>
    <cellStyle name="Note 6 20 2 3 2 2 4" xfId="23005"/>
    <cellStyle name="Note 6 20 2 3 2 2 5" xfId="37457"/>
    <cellStyle name="Note 6 20 2 3 2 3" xfId="8031"/>
    <cellStyle name="Note 6 20 2 3 2 3 2" xfId="25466"/>
    <cellStyle name="Note 6 20 2 3 2 3 3" xfId="39918"/>
    <cellStyle name="Note 6 20 2 3 2 4" xfId="10472"/>
    <cellStyle name="Note 6 20 2 3 2 4 2" xfId="27907"/>
    <cellStyle name="Note 6 20 2 3 2 4 3" xfId="42359"/>
    <cellStyle name="Note 6 20 2 3 2 5" xfId="12892"/>
    <cellStyle name="Note 6 20 2 3 2 5 2" xfId="30327"/>
    <cellStyle name="Note 6 20 2 3 2 5 3" xfId="44779"/>
    <cellStyle name="Note 6 20 2 3 2 6" xfId="19899"/>
    <cellStyle name="Note 6 20 2 3 3" xfId="3059"/>
    <cellStyle name="Note 6 20 2 3 3 2" xfId="5570"/>
    <cellStyle name="Note 6 20 2 3 3 2 2" xfId="14807"/>
    <cellStyle name="Note 6 20 2 3 3 2 2 2" xfId="32242"/>
    <cellStyle name="Note 6 20 2 3 3 2 2 3" xfId="46694"/>
    <cellStyle name="Note 6 20 2 3 3 2 3" xfId="17268"/>
    <cellStyle name="Note 6 20 2 3 3 2 3 2" xfId="34703"/>
    <cellStyle name="Note 6 20 2 3 3 2 3 3" xfId="49155"/>
    <cellStyle name="Note 6 20 2 3 3 2 4" xfId="23006"/>
    <cellStyle name="Note 6 20 2 3 3 2 5" xfId="37458"/>
    <cellStyle name="Note 6 20 2 3 3 3" xfId="8032"/>
    <cellStyle name="Note 6 20 2 3 3 3 2" xfId="25467"/>
    <cellStyle name="Note 6 20 2 3 3 3 3" xfId="39919"/>
    <cellStyle name="Note 6 20 2 3 3 4" xfId="10473"/>
    <cellStyle name="Note 6 20 2 3 3 4 2" xfId="27908"/>
    <cellStyle name="Note 6 20 2 3 3 4 3" xfId="42360"/>
    <cellStyle name="Note 6 20 2 3 3 5" xfId="12893"/>
    <cellStyle name="Note 6 20 2 3 3 5 2" xfId="30328"/>
    <cellStyle name="Note 6 20 2 3 3 5 3" xfId="44780"/>
    <cellStyle name="Note 6 20 2 3 3 6" xfId="19900"/>
    <cellStyle name="Note 6 20 2 3 4" xfId="3060"/>
    <cellStyle name="Note 6 20 2 3 4 2" xfId="5571"/>
    <cellStyle name="Note 6 20 2 3 4 2 2" xfId="23007"/>
    <cellStyle name="Note 6 20 2 3 4 2 3" xfId="37459"/>
    <cellStyle name="Note 6 20 2 3 4 3" xfId="8033"/>
    <cellStyle name="Note 6 20 2 3 4 3 2" xfId="25468"/>
    <cellStyle name="Note 6 20 2 3 4 3 3" xfId="39920"/>
    <cellStyle name="Note 6 20 2 3 4 4" xfId="10474"/>
    <cellStyle name="Note 6 20 2 3 4 4 2" xfId="27909"/>
    <cellStyle name="Note 6 20 2 3 4 4 3" xfId="42361"/>
    <cellStyle name="Note 6 20 2 3 4 5" xfId="12894"/>
    <cellStyle name="Note 6 20 2 3 4 5 2" xfId="30329"/>
    <cellStyle name="Note 6 20 2 3 4 5 3" xfId="44781"/>
    <cellStyle name="Note 6 20 2 3 4 6" xfId="15544"/>
    <cellStyle name="Note 6 20 2 3 4 6 2" xfId="32979"/>
    <cellStyle name="Note 6 20 2 3 4 6 3" xfId="47431"/>
    <cellStyle name="Note 6 20 2 3 4 7" xfId="19901"/>
    <cellStyle name="Note 6 20 2 3 4 8" xfId="20706"/>
    <cellStyle name="Note 6 20 2 3 5" xfId="5568"/>
    <cellStyle name="Note 6 20 2 3 5 2" xfId="14805"/>
    <cellStyle name="Note 6 20 2 3 5 2 2" xfId="32240"/>
    <cellStyle name="Note 6 20 2 3 5 2 3" xfId="46692"/>
    <cellStyle name="Note 6 20 2 3 5 3" xfId="17266"/>
    <cellStyle name="Note 6 20 2 3 5 3 2" xfId="34701"/>
    <cellStyle name="Note 6 20 2 3 5 3 3" xfId="49153"/>
    <cellStyle name="Note 6 20 2 3 5 4" xfId="23004"/>
    <cellStyle name="Note 6 20 2 3 5 5" xfId="37456"/>
    <cellStyle name="Note 6 20 2 3 6" xfId="8030"/>
    <cellStyle name="Note 6 20 2 3 6 2" xfId="25465"/>
    <cellStyle name="Note 6 20 2 3 6 3" xfId="39917"/>
    <cellStyle name="Note 6 20 2 3 7" xfId="10471"/>
    <cellStyle name="Note 6 20 2 3 7 2" xfId="27906"/>
    <cellStyle name="Note 6 20 2 3 7 3" xfId="42358"/>
    <cellStyle name="Note 6 20 2 3 8" xfId="12891"/>
    <cellStyle name="Note 6 20 2 3 8 2" xfId="30326"/>
    <cellStyle name="Note 6 20 2 3 8 3" xfId="44778"/>
    <cellStyle name="Note 6 20 2 3 9" xfId="19898"/>
    <cellStyle name="Note 6 20 2 4" xfId="3061"/>
    <cellStyle name="Note 6 20 2 4 2" xfId="3062"/>
    <cellStyle name="Note 6 20 2 4 2 2" xfId="5573"/>
    <cellStyle name="Note 6 20 2 4 2 2 2" xfId="14809"/>
    <cellStyle name="Note 6 20 2 4 2 2 2 2" xfId="32244"/>
    <cellStyle name="Note 6 20 2 4 2 2 2 3" xfId="46696"/>
    <cellStyle name="Note 6 20 2 4 2 2 3" xfId="17270"/>
    <cellStyle name="Note 6 20 2 4 2 2 3 2" xfId="34705"/>
    <cellStyle name="Note 6 20 2 4 2 2 3 3" xfId="49157"/>
    <cellStyle name="Note 6 20 2 4 2 2 4" xfId="23009"/>
    <cellStyle name="Note 6 20 2 4 2 2 5" xfId="37461"/>
    <cellStyle name="Note 6 20 2 4 2 3" xfId="8035"/>
    <cellStyle name="Note 6 20 2 4 2 3 2" xfId="25470"/>
    <cellStyle name="Note 6 20 2 4 2 3 3" xfId="39922"/>
    <cellStyle name="Note 6 20 2 4 2 4" xfId="10476"/>
    <cellStyle name="Note 6 20 2 4 2 4 2" xfId="27911"/>
    <cellStyle name="Note 6 20 2 4 2 4 3" xfId="42363"/>
    <cellStyle name="Note 6 20 2 4 2 5" xfId="12896"/>
    <cellStyle name="Note 6 20 2 4 2 5 2" xfId="30331"/>
    <cellStyle name="Note 6 20 2 4 2 5 3" xfId="44783"/>
    <cellStyle name="Note 6 20 2 4 2 6" xfId="19903"/>
    <cellStyle name="Note 6 20 2 4 3" xfId="3063"/>
    <cellStyle name="Note 6 20 2 4 3 2" xfId="5574"/>
    <cellStyle name="Note 6 20 2 4 3 2 2" xfId="14810"/>
    <cellStyle name="Note 6 20 2 4 3 2 2 2" xfId="32245"/>
    <cellStyle name="Note 6 20 2 4 3 2 2 3" xfId="46697"/>
    <cellStyle name="Note 6 20 2 4 3 2 3" xfId="17271"/>
    <cellStyle name="Note 6 20 2 4 3 2 3 2" xfId="34706"/>
    <cellStyle name="Note 6 20 2 4 3 2 3 3" xfId="49158"/>
    <cellStyle name="Note 6 20 2 4 3 2 4" xfId="23010"/>
    <cellStyle name="Note 6 20 2 4 3 2 5" xfId="37462"/>
    <cellStyle name="Note 6 20 2 4 3 3" xfId="8036"/>
    <cellStyle name="Note 6 20 2 4 3 3 2" xfId="25471"/>
    <cellStyle name="Note 6 20 2 4 3 3 3" xfId="39923"/>
    <cellStyle name="Note 6 20 2 4 3 4" xfId="10477"/>
    <cellStyle name="Note 6 20 2 4 3 4 2" xfId="27912"/>
    <cellStyle name="Note 6 20 2 4 3 4 3" xfId="42364"/>
    <cellStyle name="Note 6 20 2 4 3 5" xfId="12897"/>
    <cellStyle name="Note 6 20 2 4 3 5 2" xfId="30332"/>
    <cellStyle name="Note 6 20 2 4 3 5 3" xfId="44784"/>
    <cellStyle name="Note 6 20 2 4 3 6" xfId="19904"/>
    <cellStyle name="Note 6 20 2 4 4" xfId="3064"/>
    <cellStyle name="Note 6 20 2 4 4 2" xfId="5575"/>
    <cellStyle name="Note 6 20 2 4 4 2 2" xfId="23011"/>
    <cellStyle name="Note 6 20 2 4 4 2 3" xfId="37463"/>
    <cellStyle name="Note 6 20 2 4 4 3" xfId="8037"/>
    <cellStyle name="Note 6 20 2 4 4 3 2" xfId="25472"/>
    <cellStyle name="Note 6 20 2 4 4 3 3" xfId="39924"/>
    <cellStyle name="Note 6 20 2 4 4 4" xfId="10478"/>
    <cellStyle name="Note 6 20 2 4 4 4 2" xfId="27913"/>
    <cellStyle name="Note 6 20 2 4 4 4 3" xfId="42365"/>
    <cellStyle name="Note 6 20 2 4 4 5" xfId="12898"/>
    <cellStyle name="Note 6 20 2 4 4 5 2" xfId="30333"/>
    <cellStyle name="Note 6 20 2 4 4 5 3" xfId="44785"/>
    <cellStyle name="Note 6 20 2 4 4 6" xfId="15545"/>
    <cellStyle name="Note 6 20 2 4 4 6 2" xfId="32980"/>
    <cellStyle name="Note 6 20 2 4 4 6 3" xfId="47432"/>
    <cellStyle name="Note 6 20 2 4 4 7" xfId="19905"/>
    <cellStyle name="Note 6 20 2 4 4 8" xfId="20707"/>
    <cellStyle name="Note 6 20 2 4 5" xfId="5572"/>
    <cellStyle name="Note 6 20 2 4 5 2" xfId="14808"/>
    <cellStyle name="Note 6 20 2 4 5 2 2" xfId="32243"/>
    <cellStyle name="Note 6 20 2 4 5 2 3" xfId="46695"/>
    <cellStyle name="Note 6 20 2 4 5 3" xfId="17269"/>
    <cellStyle name="Note 6 20 2 4 5 3 2" xfId="34704"/>
    <cellStyle name="Note 6 20 2 4 5 3 3" xfId="49156"/>
    <cellStyle name="Note 6 20 2 4 5 4" xfId="23008"/>
    <cellStyle name="Note 6 20 2 4 5 5" xfId="37460"/>
    <cellStyle name="Note 6 20 2 4 6" xfId="8034"/>
    <cellStyle name="Note 6 20 2 4 6 2" xfId="25469"/>
    <cellStyle name="Note 6 20 2 4 6 3" xfId="39921"/>
    <cellStyle name="Note 6 20 2 4 7" xfId="10475"/>
    <cellStyle name="Note 6 20 2 4 7 2" xfId="27910"/>
    <cellStyle name="Note 6 20 2 4 7 3" xfId="42362"/>
    <cellStyle name="Note 6 20 2 4 8" xfId="12895"/>
    <cellStyle name="Note 6 20 2 4 8 2" xfId="30330"/>
    <cellStyle name="Note 6 20 2 4 8 3" xfId="44782"/>
    <cellStyle name="Note 6 20 2 4 9" xfId="19902"/>
    <cellStyle name="Note 6 20 2 5" xfId="3065"/>
    <cellStyle name="Note 6 20 2 5 2" xfId="5576"/>
    <cellStyle name="Note 6 20 2 5 2 2" xfId="14811"/>
    <cellStyle name="Note 6 20 2 5 2 2 2" xfId="32246"/>
    <cellStyle name="Note 6 20 2 5 2 2 3" xfId="46698"/>
    <cellStyle name="Note 6 20 2 5 2 3" xfId="17272"/>
    <cellStyle name="Note 6 20 2 5 2 3 2" xfId="34707"/>
    <cellStyle name="Note 6 20 2 5 2 3 3" xfId="49159"/>
    <cellStyle name="Note 6 20 2 5 2 4" xfId="23012"/>
    <cellStyle name="Note 6 20 2 5 2 5" xfId="37464"/>
    <cellStyle name="Note 6 20 2 5 3" xfId="8038"/>
    <cellStyle name="Note 6 20 2 5 3 2" xfId="25473"/>
    <cellStyle name="Note 6 20 2 5 3 3" xfId="39925"/>
    <cellStyle name="Note 6 20 2 5 4" xfId="10479"/>
    <cellStyle name="Note 6 20 2 5 4 2" xfId="27914"/>
    <cellStyle name="Note 6 20 2 5 4 3" xfId="42366"/>
    <cellStyle name="Note 6 20 2 5 5" xfId="12899"/>
    <cellStyle name="Note 6 20 2 5 5 2" xfId="30334"/>
    <cellStyle name="Note 6 20 2 5 5 3" xfId="44786"/>
    <cellStyle name="Note 6 20 2 5 6" xfId="19906"/>
    <cellStyle name="Note 6 20 2 6" xfId="3066"/>
    <cellStyle name="Note 6 20 2 6 2" xfId="5577"/>
    <cellStyle name="Note 6 20 2 6 2 2" xfId="14812"/>
    <cellStyle name="Note 6 20 2 6 2 2 2" xfId="32247"/>
    <cellStyle name="Note 6 20 2 6 2 2 3" xfId="46699"/>
    <cellStyle name="Note 6 20 2 6 2 3" xfId="17273"/>
    <cellStyle name="Note 6 20 2 6 2 3 2" xfId="34708"/>
    <cellStyle name="Note 6 20 2 6 2 3 3" xfId="49160"/>
    <cellStyle name="Note 6 20 2 6 2 4" xfId="23013"/>
    <cellStyle name="Note 6 20 2 6 2 5" xfId="37465"/>
    <cellStyle name="Note 6 20 2 6 3" xfId="8039"/>
    <cellStyle name="Note 6 20 2 6 3 2" xfId="25474"/>
    <cellStyle name="Note 6 20 2 6 3 3" xfId="39926"/>
    <cellStyle name="Note 6 20 2 6 4" xfId="10480"/>
    <cellStyle name="Note 6 20 2 6 4 2" xfId="27915"/>
    <cellStyle name="Note 6 20 2 6 4 3" xfId="42367"/>
    <cellStyle name="Note 6 20 2 6 5" xfId="12900"/>
    <cellStyle name="Note 6 20 2 6 5 2" xfId="30335"/>
    <cellStyle name="Note 6 20 2 6 5 3" xfId="44787"/>
    <cellStyle name="Note 6 20 2 6 6" xfId="19907"/>
    <cellStyle name="Note 6 20 2 7" xfId="3067"/>
    <cellStyle name="Note 6 20 2 7 2" xfId="5578"/>
    <cellStyle name="Note 6 20 2 7 2 2" xfId="23014"/>
    <cellStyle name="Note 6 20 2 7 2 3" xfId="37466"/>
    <cellStyle name="Note 6 20 2 7 3" xfId="8040"/>
    <cellStyle name="Note 6 20 2 7 3 2" xfId="25475"/>
    <cellStyle name="Note 6 20 2 7 3 3" xfId="39927"/>
    <cellStyle name="Note 6 20 2 7 4" xfId="10481"/>
    <cellStyle name="Note 6 20 2 7 4 2" xfId="27916"/>
    <cellStyle name="Note 6 20 2 7 4 3" xfId="42368"/>
    <cellStyle name="Note 6 20 2 7 5" xfId="12901"/>
    <cellStyle name="Note 6 20 2 7 5 2" xfId="30336"/>
    <cellStyle name="Note 6 20 2 7 5 3" xfId="44788"/>
    <cellStyle name="Note 6 20 2 7 6" xfId="15546"/>
    <cellStyle name="Note 6 20 2 7 6 2" xfId="32981"/>
    <cellStyle name="Note 6 20 2 7 6 3" xfId="47433"/>
    <cellStyle name="Note 6 20 2 7 7" xfId="19908"/>
    <cellStyle name="Note 6 20 2 7 8" xfId="20708"/>
    <cellStyle name="Note 6 20 2 8" xfId="5563"/>
    <cellStyle name="Note 6 20 2 8 2" xfId="14801"/>
    <cellStyle name="Note 6 20 2 8 2 2" xfId="32236"/>
    <cellStyle name="Note 6 20 2 8 2 3" xfId="46688"/>
    <cellStyle name="Note 6 20 2 8 3" xfId="17262"/>
    <cellStyle name="Note 6 20 2 8 3 2" xfId="34697"/>
    <cellStyle name="Note 6 20 2 8 3 3" xfId="49149"/>
    <cellStyle name="Note 6 20 2 8 4" xfId="22999"/>
    <cellStyle name="Note 6 20 2 8 5" xfId="37451"/>
    <cellStyle name="Note 6 20 2 9" xfId="8025"/>
    <cellStyle name="Note 6 20 2 9 2" xfId="25460"/>
    <cellStyle name="Note 6 20 2 9 3" xfId="39912"/>
    <cellStyle name="Note 6 20 3" xfId="3068"/>
    <cellStyle name="Note 6 20 3 2" xfId="5579"/>
    <cellStyle name="Note 6 20 3 2 2" xfId="14813"/>
    <cellStyle name="Note 6 20 3 2 2 2" xfId="32248"/>
    <cellStyle name="Note 6 20 3 2 2 3" xfId="46700"/>
    <cellStyle name="Note 6 20 3 2 3" xfId="17274"/>
    <cellStyle name="Note 6 20 3 2 3 2" xfId="34709"/>
    <cellStyle name="Note 6 20 3 2 3 3" xfId="49161"/>
    <cellStyle name="Note 6 20 3 2 4" xfId="23015"/>
    <cellStyle name="Note 6 20 3 2 5" xfId="37467"/>
    <cellStyle name="Note 6 20 3 3" xfId="8041"/>
    <cellStyle name="Note 6 20 3 3 2" xfId="25476"/>
    <cellStyle name="Note 6 20 3 3 3" xfId="39928"/>
    <cellStyle name="Note 6 20 3 4" xfId="10482"/>
    <cellStyle name="Note 6 20 3 4 2" xfId="27917"/>
    <cellStyle name="Note 6 20 3 4 3" xfId="42369"/>
    <cellStyle name="Note 6 20 3 5" xfId="12902"/>
    <cellStyle name="Note 6 20 3 5 2" xfId="30337"/>
    <cellStyle name="Note 6 20 3 5 3" xfId="44789"/>
    <cellStyle name="Note 6 20 3 6" xfId="19909"/>
    <cellStyle name="Note 6 20 4" xfId="3069"/>
    <cellStyle name="Note 6 20 4 2" xfId="5580"/>
    <cellStyle name="Note 6 20 4 2 2" xfId="14814"/>
    <cellStyle name="Note 6 20 4 2 2 2" xfId="32249"/>
    <cellStyle name="Note 6 20 4 2 2 3" xfId="46701"/>
    <cellStyle name="Note 6 20 4 2 3" xfId="17275"/>
    <cellStyle name="Note 6 20 4 2 3 2" xfId="34710"/>
    <cellStyle name="Note 6 20 4 2 3 3" xfId="49162"/>
    <cellStyle name="Note 6 20 4 2 4" xfId="23016"/>
    <cellStyle name="Note 6 20 4 2 5" xfId="37468"/>
    <cellStyle name="Note 6 20 4 3" xfId="8042"/>
    <cellStyle name="Note 6 20 4 3 2" xfId="25477"/>
    <cellStyle name="Note 6 20 4 3 3" xfId="39929"/>
    <cellStyle name="Note 6 20 4 4" xfId="10483"/>
    <cellStyle name="Note 6 20 4 4 2" xfId="27918"/>
    <cellStyle name="Note 6 20 4 4 3" xfId="42370"/>
    <cellStyle name="Note 6 20 4 5" xfId="12903"/>
    <cellStyle name="Note 6 20 4 5 2" xfId="30338"/>
    <cellStyle name="Note 6 20 4 5 3" xfId="44790"/>
    <cellStyle name="Note 6 20 4 6" xfId="19910"/>
    <cellStyle name="Note 6 20 5" xfId="3070"/>
    <cellStyle name="Note 6 20 5 2" xfId="5581"/>
    <cellStyle name="Note 6 20 5 2 2" xfId="23017"/>
    <cellStyle name="Note 6 20 5 2 3" xfId="37469"/>
    <cellStyle name="Note 6 20 5 3" xfId="8043"/>
    <cellStyle name="Note 6 20 5 3 2" xfId="25478"/>
    <cellStyle name="Note 6 20 5 3 3" xfId="39930"/>
    <cellStyle name="Note 6 20 5 4" xfId="10484"/>
    <cellStyle name="Note 6 20 5 4 2" xfId="27919"/>
    <cellStyle name="Note 6 20 5 4 3" xfId="42371"/>
    <cellStyle name="Note 6 20 5 5" xfId="12904"/>
    <cellStyle name="Note 6 20 5 5 2" xfId="30339"/>
    <cellStyle name="Note 6 20 5 5 3" xfId="44791"/>
    <cellStyle name="Note 6 20 5 6" xfId="15547"/>
    <cellStyle name="Note 6 20 5 6 2" xfId="32982"/>
    <cellStyle name="Note 6 20 5 6 3" xfId="47434"/>
    <cellStyle name="Note 6 20 5 7" xfId="19911"/>
    <cellStyle name="Note 6 20 5 8" xfId="20709"/>
    <cellStyle name="Note 6 20 6" xfId="5562"/>
    <cellStyle name="Note 6 20 6 2" xfId="14800"/>
    <cellStyle name="Note 6 20 6 2 2" xfId="32235"/>
    <cellStyle name="Note 6 20 6 2 3" xfId="46687"/>
    <cellStyle name="Note 6 20 6 3" xfId="17261"/>
    <cellStyle name="Note 6 20 6 3 2" xfId="34696"/>
    <cellStyle name="Note 6 20 6 3 3" xfId="49148"/>
    <cellStyle name="Note 6 20 6 4" xfId="22998"/>
    <cellStyle name="Note 6 20 6 5" xfId="37450"/>
    <cellStyle name="Note 6 20 7" xfId="8024"/>
    <cellStyle name="Note 6 20 7 2" xfId="25459"/>
    <cellStyle name="Note 6 20 7 3" xfId="39911"/>
    <cellStyle name="Note 6 20 8" xfId="10465"/>
    <cellStyle name="Note 6 20 8 2" xfId="27900"/>
    <cellStyle name="Note 6 20 8 3" xfId="42352"/>
    <cellStyle name="Note 6 20 9" xfId="12885"/>
    <cellStyle name="Note 6 20 9 2" xfId="30320"/>
    <cellStyle name="Note 6 20 9 3" xfId="44772"/>
    <cellStyle name="Note 6 21" xfId="3071"/>
    <cellStyle name="Note 6 21 10" xfId="10485"/>
    <cellStyle name="Note 6 21 10 2" xfId="27920"/>
    <cellStyle name="Note 6 21 10 3" xfId="42372"/>
    <cellStyle name="Note 6 21 11" xfId="12905"/>
    <cellStyle name="Note 6 21 11 2" xfId="30340"/>
    <cellStyle name="Note 6 21 11 3" xfId="44792"/>
    <cellStyle name="Note 6 21 12" xfId="19912"/>
    <cellStyle name="Note 6 21 2" xfId="3072"/>
    <cellStyle name="Note 6 21 2 2" xfId="3073"/>
    <cellStyle name="Note 6 21 2 2 2" xfId="5584"/>
    <cellStyle name="Note 6 21 2 2 2 2" xfId="14817"/>
    <cellStyle name="Note 6 21 2 2 2 2 2" xfId="32252"/>
    <cellStyle name="Note 6 21 2 2 2 2 3" xfId="46704"/>
    <cellStyle name="Note 6 21 2 2 2 3" xfId="17278"/>
    <cellStyle name="Note 6 21 2 2 2 3 2" xfId="34713"/>
    <cellStyle name="Note 6 21 2 2 2 3 3" xfId="49165"/>
    <cellStyle name="Note 6 21 2 2 2 4" xfId="23020"/>
    <cellStyle name="Note 6 21 2 2 2 5" xfId="37472"/>
    <cellStyle name="Note 6 21 2 2 3" xfId="8046"/>
    <cellStyle name="Note 6 21 2 2 3 2" xfId="25481"/>
    <cellStyle name="Note 6 21 2 2 3 3" xfId="39933"/>
    <cellStyle name="Note 6 21 2 2 4" xfId="10487"/>
    <cellStyle name="Note 6 21 2 2 4 2" xfId="27922"/>
    <cellStyle name="Note 6 21 2 2 4 3" xfId="42374"/>
    <cellStyle name="Note 6 21 2 2 5" xfId="12907"/>
    <cellStyle name="Note 6 21 2 2 5 2" xfId="30342"/>
    <cellStyle name="Note 6 21 2 2 5 3" xfId="44794"/>
    <cellStyle name="Note 6 21 2 2 6" xfId="19914"/>
    <cellStyle name="Note 6 21 2 3" xfId="3074"/>
    <cellStyle name="Note 6 21 2 3 2" xfId="5585"/>
    <cellStyle name="Note 6 21 2 3 2 2" xfId="14818"/>
    <cellStyle name="Note 6 21 2 3 2 2 2" xfId="32253"/>
    <cellStyle name="Note 6 21 2 3 2 2 3" xfId="46705"/>
    <cellStyle name="Note 6 21 2 3 2 3" xfId="17279"/>
    <cellStyle name="Note 6 21 2 3 2 3 2" xfId="34714"/>
    <cellStyle name="Note 6 21 2 3 2 3 3" xfId="49166"/>
    <cellStyle name="Note 6 21 2 3 2 4" xfId="23021"/>
    <cellStyle name="Note 6 21 2 3 2 5" xfId="37473"/>
    <cellStyle name="Note 6 21 2 3 3" xfId="8047"/>
    <cellStyle name="Note 6 21 2 3 3 2" xfId="25482"/>
    <cellStyle name="Note 6 21 2 3 3 3" xfId="39934"/>
    <cellStyle name="Note 6 21 2 3 4" xfId="10488"/>
    <cellStyle name="Note 6 21 2 3 4 2" xfId="27923"/>
    <cellStyle name="Note 6 21 2 3 4 3" xfId="42375"/>
    <cellStyle name="Note 6 21 2 3 5" xfId="12908"/>
    <cellStyle name="Note 6 21 2 3 5 2" xfId="30343"/>
    <cellStyle name="Note 6 21 2 3 5 3" xfId="44795"/>
    <cellStyle name="Note 6 21 2 3 6" xfId="19915"/>
    <cellStyle name="Note 6 21 2 4" xfId="3075"/>
    <cellStyle name="Note 6 21 2 4 2" xfId="5586"/>
    <cellStyle name="Note 6 21 2 4 2 2" xfId="23022"/>
    <cellStyle name="Note 6 21 2 4 2 3" xfId="37474"/>
    <cellStyle name="Note 6 21 2 4 3" xfId="8048"/>
    <cellStyle name="Note 6 21 2 4 3 2" xfId="25483"/>
    <cellStyle name="Note 6 21 2 4 3 3" xfId="39935"/>
    <cellStyle name="Note 6 21 2 4 4" xfId="10489"/>
    <cellStyle name="Note 6 21 2 4 4 2" xfId="27924"/>
    <cellStyle name="Note 6 21 2 4 4 3" xfId="42376"/>
    <cellStyle name="Note 6 21 2 4 5" xfId="12909"/>
    <cellStyle name="Note 6 21 2 4 5 2" xfId="30344"/>
    <cellStyle name="Note 6 21 2 4 5 3" xfId="44796"/>
    <cellStyle name="Note 6 21 2 4 6" xfId="15548"/>
    <cellStyle name="Note 6 21 2 4 6 2" xfId="32983"/>
    <cellStyle name="Note 6 21 2 4 6 3" xfId="47435"/>
    <cellStyle name="Note 6 21 2 4 7" xfId="19916"/>
    <cellStyle name="Note 6 21 2 4 8" xfId="20710"/>
    <cellStyle name="Note 6 21 2 5" xfId="5583"/>
    <cellStyle name="Note 6 21 2 5 2" xfId="14816"/>
    <cellStyle name="Note 6 21 2 5 2 2" xfId="32251"/>
    <cellStyle name="Note 6 21 2 5 2 3" xfId="46703"/>
    <cellStyle name="Note 6 21 2 5 3" xfId="17277"/>
    <cellStyle name="Note 6 21 2 5 3 2" xfId="34712"/>
    <cellStyle name="Note 6 21 2 5 3 3" xfId="49164"/>
    <cellStyle name="Note 6 21 2 5 4" xfId="23019"/>
    <cellStyle name="Note 6 21 2 5 5" xfId="37471"/>
    <cellStyle name="Note 6 21 2 6" xfId="8045"/>
    <cellStyle name="Note 6 21 2 6 2" xfId="25480"/>
    <cellStyle name="Note 6 21 2 6 3" xfId="39932"/>
    <cellStyle name="Note 6 21 2 7" xfId="10486"/>
    <cellStyle name="Note 6 21 2 7 2" xfId="27921"/>
    <cellStyle name="Note 6 21 2 7 3" xfId="42373"/>
    <cellStyle name="Note 6 21 2 8" xfId="12906"/>
    <cellStyle name="Note 6 21 2 8 2" xfId="30341"/>
    <cellStyle name="Note 6 21 2 8 3" xfId="44793"/>
    <cellStyle name="Note 6 21 2 9" xfId="19913"/>
    <cellStyle name="Note 6 21 3" xfId="3076"/>
    <cellStyle name="Note 6 21 3 2" xfId="3077"/>
    <cellStyle name="Note 6 21 3 2 2" xfId="5588"/>
    <cellStyle name="Note 6 21 3 2 2 2" xfId="14820"/>
    <cellStyle name="Note 6 21 3 2 2 2 2" xfId="32255"/>
    <cellStyle name="Note 6 21 3 2 2 2 3" xfId="46707"/>
    <cellStyle name="Note 6 21 3 2 2 3" xfId="17281"/>
    <cellStyle name="Note 6 21 3 2 2 3 2" xfId="34716"/>
    <cellStyle name="Note 6 21 3 2 2 3 3" xfId="49168"/>
    <cellStyle name="Note 6 21 3 2 2 4" xfId="23024"/>
    <cellStyle name="Note 6 21 3 2 2 5" xfId="37476"/>
    <cellStyle name="Note 6 21 3 2 3" xfId="8050"/>
    <cellStyle name="Note 6 21 3 2 3 2" xfId="25485"/>
    <cellStyle name="Note 6 21 3 2 3 3" xfId="39937"/>
    <cellStyle name="Note 6 21 3 2 4" xfId="10491"/>
    <cellStyle name="Note 6 21 3 2 4 2" xfId="27926"/>
    <cellStyle name="Note 6 21 3 2 4 3" xfId="42378"/>
    <cellStyle name="Note 6 21 3 2 5" xfId="12911"/>
    <cellStyle name="Note 6 21 3 2 5 2" xfId="30346"/>
    <cellStyle name="Note 6 21 3 2 5 3" xfId="44798"/>
    <cellStyle name="Note 6 21 3 2 6" xfId="19918"/>
    <cellStyle name="Note 6 21 3 3" xfId="3078"/>
    <cellStyle name="Note 6 21 3 3 2" xfId="5589"/>
    <cellStyle name="Note 6 21 3 3 2 2" xfId="14821"/>
    <cellStyle name="Note 6 21 3 3 2 2 2" xfId="32256"/>
    <cellStyle name="Note 6 21 3 3 2 2 3" xfId="46708"/>
    <cellStyle name="Note 6 21 3 3 2 3" xfId="17282"/>
    <cellStyle name="Note 6 21 3 3 2 3 2" xfId="34717"/>
    <cellStyle name="Note 6 21 3 3 2 3 3" xfId="49169"/>
    <cellStyle name="Note 6 21 3 3 2 4" xfId="23025"/>
    <cellStyle name="Note 6 21 3 3 2 5" xfId="37477"/>
    <cellStyle name="Note 6 21 3 3 3" xfId="8051"/>
    <cellStyle name="Note 6 21 3 3 3 2" xfId="25486"/>
    <cellStyle name="Note 6 21 3 3 3 3" xfId="39938"/>
    <cellStyle name="Note 6 21 3 3 4" xfId="10492"/>
    <cellStyle name="Note 6 21 3 3 4 2" xfId="27927"/>
    <cellStyle name="Note 6 21 3 3 4 3" xfId="42379"/>
    <cellStyle name="Note 6 21 3 3 5" xfId="12912"/>
    <cellStyle name="Note 6 21 3 3 5 2" xfId="30347"/>
    <cellStyle name="Note 6 21 3 3 5 3" xfId="44799"/>
    <cellStyle name="Note 6 21 3 3 6" xfId="19919"/>
    <cellStyle name="Note 6 21 3 4" xfId="3079"/>
    <cellStyle name="Note 6 21 3 4 2" xfId="5590"/>
    <cellStyle name="Note 6 21 3 4 2 2" xfId="23026"/>
    <cellStyle name="Note 6 21 3 4 2 3" xfId="37478"/>
    <cellStyle name="Note 6 21 3 4 3" xfId="8052"/>
    <cellStyle name="Note 6 21 3 4 3 2" xfId="25487"/>
    <cellStyle name="Note 6 21 3 4 3 3" xfId="39939"/>
    <cellStyle name="Note 6 21 3 4 4" xfId="10493"/>
    <cellStyle name="Note 6 21 3 4 4 2" xfId="27928"/>
    <cellStyle name="Note 6 21 3 4 4 3" xfId="42380"/>
    <cellStyle name="Note 6 21 3 4 5" xfId="12913"/>
    <cellStyle name="Note 6 21 3 4 5 2" xfId="30348"/>
    <cellStyle name="Note 6 21 3 4 5 3" xfId="44800"/>
    <cellStyle name="Note 6 21 3 4 6" xfId="15549"/>
    <cellStyle name="Note 6 21 3 4 6 2" xfId="32984"/>
    <cellStyle name="Note 6 21 3 4 6 3" xfId="47436"/>
    <cellStyle name="Note 6 21 3 4 7" xfId="19920"/>
    <cellStyle name="Note 6 21 3 4 8" xfId="20711"/>
    <cellStyle name="Note 6 21 3 5" xfId="5587"/>
    <cellStyle name="Note 6 21 3 5 2" xfId="14819"/>
    <cellStyle name="Note 6 21 3 5 2 2" xfId="32254"/>
    <cellStyle name="Note 6 21 3 5 2 3" xfId="46706"/>
    <cellStyle name="Note 6 21 3 5 3" xfId="17280"/>
    <cellStyle name="Note 6 21 3 5 3 2" xfId="34715"/>
    <cellStyle name="Note 6 21 3 5 3 3" xfId="49167"/>
    <cellStyle name="Note 6 21 3 5 4" xfId="23023"/>
    <cellStyle name="Note 6 21 3 5 5" xfId="37475"/>
    <cellStyle name="Note 6 21 3 6" xfId="8049"/>
    <cellStyle name="Note 6 21 3 6 2" xfId="25484"/>
    <cellStyle name="Note 6 21 3 6 3" xfId="39936"/>
    <cellStyle name="Note 6 21 3 7" xfId="10490"/>
    <cellStyle name="Note 6 21 3 7 2" xfId="27925"/>
    <cellStyle name="Note 6 21 3 7 3" xfId="42377"/>
    <cellStyle name="Note 6 21 3 8" xfId="12910"/>
    <cellStyle name="Note 6 21 3 8 2" xfId="30345"/>
    <cellStyle name="Note 6 21 3 8 3" xfId="44797"/>
    <cellStyle name="Note 6 21 3 9" xfId="19917"/>
    <cellStyle name="Note 6 21 4" xfId="3080"/>
    <cellStyle name="Note 6 21 4 2" xfId="3081"/>
    <cellStyle name="Note 6 21 4 2 2" xfId="5592"/>
    <cellStyle name="Note 6 21 4 2 2 2" xfId="14823"/>
    <cellStyle name="Note 6 21 4 2 2 2 2" xfId="32258"/>
    <cellStyle name="Note 6 21 4 2 2 2 3" xfId="46710"/>
    <cellStyle name="Note 6 21 4 2 2 3" xfId="17284"/>
    <cellStyle name="Note 6 21 4 2 2 3 2" xfId="34719"/>
    <cellStyle name="Note 6 21 4 2 2 3 3" xfId="49171"/>
    <cellStyle name="Note 6 21 4 2 2 4" xfId="23028"/>
    <cellStyle name="Note 6 21 4 2 2 5" xfId="37480"/>
    <cellStyle name="Note 6 21 4 2 3" xfId="8054"/>
    <cellStyle name="Note 6 21 4 2 3 2" xfId="25489"/>
    <cellStyle name="Note 6 21 4 2 3 3" xfId="39941"/>
    <cellStyle name="Note 6 21 4 2 4" xfId="10495"/>
    <cellStyle name="Note 6 21 4 2 4 2" xfId="27930"/>
    <cellStyle name="Note 6 21 4 2 4 3" xfId="42382"/>
    <cellStyle name="Note 6 21 4 2 5" xfId="12915"/>
    <cellStyle name="Note 6 21 4 2 5 2" xfId="30350"/>
    <cellStyle name="Note 6 21 4 2 5 3" xfId="44802"/>
    <cellStyle name="Note 6 21 4 2 6" xfId="19922"/>
    <cellStyle name="Note 6 21 4 3" xfId="3082"/>
    <cellStyle name="Note 6 21 4 3 2" xfId="5593"/>
    <cellStyle name="Note 6 21 4 3 2 2" xfId="14824"/>
    <cellStyle name="Note 6 21 4 3 2 2 2" xfId="32259"/>
    <cellStyle name="Note 6 21 4 3 2 2 3" xfId="46711"/>
    <cellStyle name="Note 6 21 4 3 2 3" xfId="17285"/>
    <cellStyle name="Note 6 21 4 3 2 3 2" xfId="34720"/>
    <cellStyle name="Note 6 21 4 3 2 3 3" xfId="49172"/>
    <cellStyle name="Note 6 21 4 3 2 4" xfId="23029"/>
    <cellStyle name="Note 6 21 4 3 2 5" xfId="37481"/>
    <cellStyle name="Note 6 21 4 3 3" xfId="8055"/>
    <cellStyle name="Note 6 21 4 3 3 2" xfId="25490"/>
    <cellStyle name="Note 6 21 4 3 3 3" xfId="39942"/>
    <cellStyle name="Note 6 21 4 3 4" xfId="10496"/>
    <cellStyle name="Note 6 21 4 3 4 2" xfId="27931"/>
    <cellStyle name="Note 6 21 4 3 4 3" xfId="42383"/>
    <cellStyle name="Note 6 21 4 3 5" xfId="12916"/>
    <cellStyle name="Note 6 21 4 3 5 2" xfId="30351"/>
    <cellStyle name="Note 6 21 4 3 5 3" xfId="44803"/>
    <cellStyle name="Note 6 21 4 3 6" xfId="19923"/>
    <cellStyle name="Note 6 21 4 4" xfId="3083"/>
    <cellStyle name="Note 6 21 4 4 2" xfId="5594"/>
    <cellStyle name="Note 6 21 4 4 2 2" xfId="23030"/>
    <cellStyle name="Note 6 21 4 4 2 3" xfId="37482"/>
    <cellStyle name="Note 6 21 4 4 3" xfId="8056"/>
    <cellStyle name="Note 6 21 4 4 3 2" xfId="25491"/>
    <cellStyle name="Note 6 21 4 4 3 3" xfId="39943"/>
    <cellStyle name="Note 6 21 4 4 4" xfId="10497"/>
    <cellStyle name="Note 6 21 4 4 4 2" xfId="27932"/>
    <cellStyle name="Note 6 21 4 4 4 3" xfId="42384"/>
    <cellStyle name="Note 6 21 4 4 5" xfId="12917"/>
    <cellStyle name="Note 6 21 4 4 5 2" xfId="30352"/>
    <cellStyle name="Note 6 21 4 4 5 3" xfId="44804"/>
    <cellStyle name="Note 6 21 4 4 6" xfId="15550"/>
    <cellStyle name="Note 6 21 4 4 6 2" xfId="32985"/>
    <cellStyle name="Note 6 21 4 4 6 3" xfId="47437"/>
    <cellStyle name="Note 6 21 4 4 7" xfId="19924"/>
    <cellStyle name="Note 6 21 4 4 8" xfId="20712"/>
    <cellStyle name="Note 6 21 4 5" xfId="5591"/>
    <cellStyle name="Note 6 21 4 5 2" xfId="14822"/>
    <cellStyle name="Note 6 21 4 5 2 2" xfId="32257"/>
    <cellStyle name="Note 6 21 4 5 2 3" xfId="46709"/>
    <cellStyle name="Note 6 21 4 5 3" xfId="17283"/>
    <cellStyle name="Note 6 21 4 5 3 2" xfId="34718"/>
    <cellStyle name="Note 6 21 4 5 3 3" xfId="49170"/>
    <cellStyle name="Note 6 21 4 5 4" xfId="23027"/>
    <cellStyle name="Note 6 21 4 5 5" xfId="37479"/>
    <cellStyle name="Note 6 21 4 6" xfId="8053"/>
    <cellStyle name="Note 6 21 4 6 2" xfId="25488"/>
    <cellStyle name="Note 6 21 4 6 3" xfId="39940"/>
    <cellStyle name="Note 6 21 4 7" xfId="10494"/>
    <cellStyle name="Note 6 21 4 7 2" xfId="27929"/>
    <cellStyle name="Note 6 21 4 7 3" xfId="42381"/>
    <cellStyle name="Note 6 21 4 8" xfId="12914"/>
    <cellStyle name="Note 6 21 4 8 2" xfId="30349"/>
    <cellStyle name="Note 6 21 4 8 3" xfId="44801"/>
    <cellStyle name="Note 6 21 4 9" xfId="19921"/>
    <cellStyle name="Note 6 21 5" xfId="3084"/>
    <cellStyle name="Note 6 21 5 2" xfId="5595"/>
    <cellStyle name="Note 6 21 5 2 2" xfId="14825"/>
    <cellStyle name="Note 6 21 5 2 2 2" xfId="32260"/>
    <cellStyle name="Note 6 21 5 2 2 3" xfId="46712"/>
    <cellStyle name="Note 6 21 5 2 3" xfId="17286"/>
    <cellStyle name="Note 6 21 5 2 3 2" xfId="34721"/>
    <cellStyle name="Note 6 21 5 2 3 3" xfId="49173"/>
    <cellStyle name="Note 6 21 5 2 4" xfId="23031"/>
    <cellStyle name="Note 6 21 5 2 5" xfId="37483"/>
    <cellStyle name="Note 6 21 5 3" xfId="8057"/>
    <cellStyle name="Note 6 21 5 3 2" xfId="25492"/>
    <cellStyle name="Note 6 21 5 3 3" xfId="39944"/>
    <cellStyle name="Note 6 21 5 4" xfId="10498"/>
    <cellStyle name="Note 6 21 5 4 2" xfId="27933"/>
    <cellStyle name="Note 6 21 5 4 3" xfId="42385"/>
    <cellStyle name="Note 6 21 5 5" xfId="12918"/>
    <cellStyle name="Note 6 21 5 5 2" xfId="30353"/>
    <cellStyle name="Note 6 21 5 5 3" xfId="44805"/>
    <cellStyle name="Note 6 21 5 6" xfId="19925"/>
    <cellStyle name="Note 6 21 6" xfId="3085"/>
    <cellStyle name="Note 6 21 6 2" xfId="5596"/>
    <cellStyle name="Note 6 21 6 2 2" xfId="14826"/>
    <cellStyle name="Note 6 21 6 2 2 2" xfId="32261"/>
    <cellStyle name="Note 6 21 6 2 2 3" xfId="46713"/>
    <cellStyle name="Note 6 21 6 2 3" xfId="17287"/>
    <cellStyle name="Note 6 21 6 2 3 2" xfId="34722"/>
    <cellStyle name="Note 6 21 6 2 3 3" xfId="49174"/>
    <cellStyle name="Note 6 21 6 2 4" xfId="23032"/>
    <cellStyle name="Note 6 21 6 2 5" xfId="37484"/>
    <cellStyle name="Note 6 21 6 3" xfId="8058"/>
    <cellStyle name="Note 6 21 6 3 2" xfId="25493"/>
    <cellStyle name="Note 6 21 6 3 3" xfId="39945"/>
    <cellStyle name="Note 6 21 6 4" xfId="10499"/>
    <cellStyle name="Note 6 21 6 4 2" xfId="27934"/>
    <cellStyle name="Note 6 21 6 4 3" xfId="42386"/>
    <cellStyle name="Note 6 21 6 5" xfId="12919"/>
    <cellStyle name="Note 6 21 6 5 2" xfId="30354"/>
    <cellStyle name="Note 6 21 6 5 3" xfId="44806"/>
    <cellStyle name="Note 6 21 6 6" xfId="19926"/>
    <cellStyle name="Note 6 21 7" xfId="3086"/>
    <cellStyle name="Note 6 21 7 2" xfId="5597"/>
    <cellStyle name="Note 6 21 7 2 2" xfId="23033"/>
    <cellStyle name="Note 6 21 7 2 3" xfId="37485"/>
    <cellStyle name="Note 6 21 7 3" xfId="8059"/>
    <cellStyle name="Note 6 21 7 3 2" xfId="25494"/>
    <cellStyle name="Note 6 21 7 3 3" xfId="39946"/>
    <cellStyle name="Note 6 21 7 4" xfId="10500"/>
    <cellStyle name="Note 6 21 7 4 2" xfId="27935"/>
    <cellStyle name="Note 6 21 7 4 3" xfId="42387"/>
    <cellStyle name="Note 6 21 7 5" xfId="12920"/>
    <cellStyle name="Note 6 21 7 5 2" xfId="30355"/>
    <cellStyle name="Note 6 21 7 5 3" xfId="44807"/>
    <cellStyle name="Note 6 21 7 6" xfId="15551"/>
    <cellStyle name="Note 6 21 7 6 2" xfId="32986"/>
    <cellStyle name="Note 6 21 7 6 3" xfId="47438"/>
    <cellStyle name="Note 6 21 7 7" xfId="19927"/>
    <cellStyle name="Note 6 21 7 8" xfId="20713"/>
    <cellStyle name="Note 6 21 8" xfId="5582"/>
    <cellStyle name="Note 6 21 8 2" xfId="14815"/>
    <cellStyle name="Note 6 21 8 2 2" xfId="32250"/>
    <cellStyle name="Note 6 21 8 2 3" xfId="46702"/>
    <cellStyle name="Note 6 21 8 3" xfId="17276"/>
    <cellStyle name="Note 6 21 8 3 2" xfId="34711"/>
    <cellStyle name="Note 6 21 8 3 3" xfId="49163"/>
    <cellStyle name="Note 6 21 8 4" xfId="23018"/>
    <cellStyle name="Note 6 21 8 5" xfId="37470"/>
    <cellStyle name="Note 6 21 9" xfId="8044"/>
    <cellStyle name="Note 6 21 9 2" xfId="25479"/>
    <cellStyle name="Note 6 21 9 3" xfId="39931"/>
    <cellStyle name="Note 6 22" xfId="3087"/>
    <cellStyle name="Note 6 22 10" xfId="10501"/>
    <cellStyle name="Note 6 22 10 2" xfId="27936"/>
    <cellStyle name="Note 6 22 10 3" xfId="42388"/>
    <cellStyle name="Note 6 22 11" xfId="12921"/>
    <cellStyle name="Note 6 22 11 2" xfId="30356"/>
    <cellStyle name="Note 6 22 11 3" xfId="44808"/>
    <cellStyle name="Note 6 22 12" xfId="19928"/>
    <cellStyle name="Note 6 22 2" xfId="3088"/>
    <cellStyle name="Note 6 22 2 2" xfId="3089"/>
    <cellStyle name="Note 6 22 2 2 2" xfId="5600"/>
    <cellStyle name="Note 6 22 2 2 2 2" xfId="14829"/>
    <cellStyle name="Note 6 22 2 2 2 2 2" xfId="32264"/>
    <cellStyle name="Note 6 22 2 2 2 2 3" xfId="46716"/>
    <cellStyle name="Note 6 22 2 2 2 3" xfId="17290"/>
    <cellStyle name="Note 6 22 2 2 2 3 2" xfId="34725"/>
    <cellStyle name="Note 6 22 2 2 2 3 3" xfId="49177"/>
    <cellStyle name="Note 6 22 2 2 2 4" xfId="23036"/>
    <cellStyle name="Note 6 22 2 2 2 5" xfId="37488"/>
    <cellStyle name="Note 6 22 2 2 3" xfId="8062"/>
    <cellStyle name="Note 6 22 2 2 3 2" xfId="25497"/>
    <cellStyle name="Note 6 22 2 2 3 3" xfId="39949"/>
    <cellStyle name="Note 6 22 2 2 4" xfId="10503"/>
    <cellStyle name="Note 6 22 2 2 4 2" xfId="27938"/>
    <cellStyle name="Note 6 22 2 2 4 3" xfId="42390"/>
    <cellStyle name="Note 6 22 2 2 5" xfId="12923"/>
    <cellStyle name="Note 6 22 2 2 5 2" xfId="30358"/>
    <cellStyle name="Note 6 22 2 2 5 3" xfId="44810"/>
    <cellStyle name="Note 6 22 2 2 6" xfId="19930"/>
    <cellStyle name="Note 6 22 2 3" xfId="3090"/>
    <cellStyle name="Note 6 22 2 3 2" xfId="5601"/>
    <cellStyle name="Note 6 22 2 3 2 2" xfId="14830"/>
    <cellStyle name="Note 6 22 2 3 2 2 2" xfId="32265"/>
    <cellStyle name="Note 6 22 2 3 2 2 3" xfId="46717"/>
    <cellStyle name="Note 6 22 2 3 2 3" xfId="17291"/>
    <cellStyle name="Note 6 22 2 3 2 3 2" xfId="34726"/>
    <cellStyle name="Note 6 22 2 3 2 3 3" xfId="49178"/>
    <cellStyle name="Note 6 22 2 3 2 4" xfId="23037"/>
    <cellStyle name="Note 6 22 2 3 2 5" xfId="37489"/>
    <cellStyle name="Note 6 22 2 3 3" xfId="8063"/>
    <cellStyle name="Note 6 22 2 3 3 2" xfId="25498"/>
    <cellStyle name="Note 6 22 2 3 3 3" xfId="39950"/>
    <cellStyle name="Note 6 22 2 3 4" xfId="10504"/>
    <cellStyle name="Note 6 22 2 3 4 2" xfId="27939"/>
    <cellStyle name="Note 6 22 2 3 4 3" xfId="42391"/>
    <cellStyle name="Note 6 22 2 3 5" xfId="12924"/>
    <cellStyle name="Note 6 22 2 3 5 2" xfId="30359"/>
    <cellStyle name="Note 6 22 2 3 5 3" xfId="44811"/>
    <cellStyle name="Note 6 22 2 3 6" xfId="19931"/>
    <cellStyle name="Note 6 22 2 4" xfId="3091"/>
    <cellStyle name="Note 6 22 2 4 2" xfId="5602"/>
    <cellStyle name="Note 6 22 2 4 2 2" xfId="23038"/>
    <cellStyle name="Note 6 22 2 4 2 3" xfId="37490"/>
    <cellStyle name="Note 6 22 2 4 3" xfId="8064"/>
    <cellStyle name="Note 6 22 2 4 3 2" xfId="25499"/>
    <cellStyle name="Note 6 22 2 4 3 3" xfId="39951"/>
    <cellStyle name="Note 6 22 2 4 4" xfId="10505"/>
    <cellStyle name="Note 6 22 2 4 4 2" xfId="27940"/>
    <cellStyle name="Note 6 22 2 4 4 3" xfId="42392"/>
    <cellStyle name="Note 6 22 2 4 5" xfId="12925"/>
    <cellStyle name="Note 6 22 2 4 5 2" xfId="30360"/>
    <cellStyle name="Note 6 22 2 4 5 3" xfId="44812"/>
    <cellStyle name="Note 6 22 2 4 6" xfId="15552"/>
    <cellStyle name="Note 6 22 2 4 6 2" xfId="32987"/>
    <cellStyle name="Note 6 22 2 4 6 3" xfId="47439"/>
    <cellStyle name="Note 6 22 2 4 7" xfId="19932"/>
    <cellStyle name="Note 6 22 2 4 8" xfId="20714"/>
    <cellStyle name="Note 6 22 2 5" xfId="5599"/>
    <cellStyle name="Note 6 22 2 5 2" xfId="14828"/>
    <cellStyle name="Note 6 22 2 5 2 2" xfId="32263"/>
    <cellStyle name="Note 6 22 2 5 2 3" xfId="46715"/>
    <cellStyle name="Note 6 22 2 5 3" xfId="17289"/>
    <cellStyle name="Note 6 22 2 5 3 2" xfId="34724"/>
    <cellStyle name="Note 6 22 2 5 3 3" xfId="49176"/>
    <cellStyle name="Note 6 22 2 5 4" xfId="23035"/>
    <cellStyle name="Note 6 22 2 5 5" xfId="37487"/>
    <cellStyle name="Note 6 22 2 6" xfId="8061"/>
    <cellStyle name="Note 6 22 2 6 2" xfId="25496"/>
    <cellStyle name="Note 6 22 2 6 3" xfId="39948"/>
    <cellStyle name="Note 6 22 2 7" xfId="10502"/>
    <cellStyle name="Note 6 22 2 7 2" xfId="27937"/>
    <cellStyle name="Note 6 22 2 7 3" xfId="42389"/>
    <cellStyle name="Note 6 22 2 8" xfId="12922"/>
    <cellStyle name="Note 6 22 2 8 2" xfId="30357"/>
    <cellStyle name="Note 6 22 2 8 3" xfId="44809"/>
    <cellStyle name="Note 6 22 2 9" xfId="19929"/>
    <cellStyle name="Note 6 22 3" xfId="3092"/>
    <cellStyle name="Note 6 22 3 2" xfId="3093"/>
    <cellStyle name="Note 6 22 3 2 2" xfId="5604"/>
    <cellStyle name="Note 6 22 3 2 2 2" xfId="14832"/>
    <cellStyle name="Note 6 22 3 2 2 2 2" xfId="32267"/>
    <cellStyle name="Note 6 22 3 2 2 2 3" xfId="46719"/>
    <cellStyle name="Note 6 22 3 2 2 3" xfId="17293"/>
    <cellStyle name="Note 6 22 3 2 2 3 2" xfId="34728"/>
    <cellStyle name="Note 6 22 3 2 2 3 3" xfId="49180"/>
    <cellStyle name="Note 6 22 3 2 2 4" xfId="23040"/>
    <cellStyle name="Note 6 22 3 2 2 5" xfId="37492"/>
    <cellStyle name="Note 6 22 3 2 3" xfId="8066"/>
    <cellStyle name="Note 6 22 3 2 3 2" xfId="25501"/>
    <cellStyle name="Note 6 22 3 2 3 3" xfId="39953"/>
    <cellStyle name="Note 6 22 3 2 4" xfId="10507"/>
    <cellStyle name="Note 6 22 3 2 4 2" xfId="27942"/>
    <cellStyle name="Note 6 22 3 2 4 3" xfId="42394"/>
    <cellStyle name="Note 6 22 3 2 5" xfId="12927"/>
    <cellStyle name="Note 6 22 3 2 5 2" xfId="30362"/>
    <cellStyle name="Note 6 22 3 2 5 3" xfId="44814"/>
    <cellStyle name="Note 6 22 3 2 6" xfId="19934"/>
    <cellStyle name="Note 6 22 3 3" xfId="3094"/>
    <cellStyle name="Note 6 22 3 3 2" xfId="5605"/>
    <cellStyle name="Note 6 22 3 3 2 2" xfId="14833"/>
    <cellStyle name="Note 6 22 3 3 2 2 2" xfId="32268"/>
    <cellStyle name="Note 6 22 3 3 2 2 3" xfId="46720"/>
    <cellStyle name="Note 6 22 3 3 2 3" xfId="17294"/>
    <cellStyle name="Note 6 22 3 3 2 3 2" xfId="34729"/>
    <cellStyle name="Note 6 22 3 3 2 3 3" xfId="49181"/>
    <cellStyle name="Note 6 22 3 3 2 4" xfId="23041"/>
    <cellStyle name="Note 6 22 3 3 2 5" xfId="37493"/>
    <cellStyle name="Note 6 22 3 3 3" xfId="8067"/>
    <cellStyle name="Note 6 22 3 3 3 2" xfId="25502"/>
    <cellStyle name="Note 6 22 3 3 3 3" xfId="39954"/>
    <cellStyle name="Note 6 22 3 3 4" xfId="10508"/>
    <cellStyle name="Note 6 22 3 3 4 2" xfId="27943"/>
    <cellStyle name="Note 6 22 3 3 4 3" xfId="42395"/>
    <cellStyle name="Note 6 22 3 3 5" xfId="12928"/>
    <cellStyle name="Note 6 22 3 3 5 2" xfId="30363"/>
    <cellStyle name="Note 6 22 3 3 5 3" xfId="44815"/>
    <cellStyle name="Note 6 22 3 3 6" xfId="19935"/>
    <cellStyle name="Note 6 22 3 4" xfId="3095"/>
    <cellStyle name="Note 6 22 3 4 2" xfId="5606"/>
    <cellStyle name="Note 6 22 3 4 2 2" xfId="23042"/>
    <cellStyle name="Note 6 22 3 4 2 3" xfId="37494"/>
    <cellStyle name="Note 6 22 3 4 3" xfId="8068"/>
    <cellStyle name="Note 6 22 3 4 3 2" xfId="25503"/>
    <cellStyle name="Note 6 22 3 4 3 3" xfId="39955"/>
    <cellStyle name="Note 6 22 3 4 4" xfId="10509"/>
    <cellStyle name="Note 6 22 3 4 4 2" xfId="27944"/>
    <cellStyle name="Note 6 22 3 4 4 3" xfId="42396"/>
    <cellStyle name="Note 6 22 3 4 5" xfId="12929"/>
    <cellStyle name="Note 6 22 3 4 5 2" xfId="30364"/>
    <cellStyle name="Note 6 22 3 4 5 3" xfId="44816"/>
    <cellStyle name="Note 6 22 3 4 6" xfId="15553"/>
    <cellStyle name="Note 6 22 3 4 6 2" xfId="32988"/>
    <cellStyle name="Note 6 22 3 4 6 3" xfId="47440"/>
    <cellStyle name="Note 6 22 3 4 7" xfId="19936"/>
    <cellStyle name="Note 6 22 3 4 8" xfId="20715"/>
    <cellStyle name="Note 6 22 3 5" xfId="5603"/>
    <cellStyle name="Note 6 22 3 5 2" xfId="14831"/>
    <cellStyle name="Note 6 22 3 5 2 2" xfId="32266"/>
    <cellStyle name="Note 6 22 3 5 2 3" xfId="46718"/>
    <cellStyle name="Note 6 22 3 5 3" xfId="17292"/>
    <cellStyle name="Note 6 22 3 5 3 2" xfId="34727"/>
    <cellStyle name="Note 6 22 3 5 3 3" xfId="49179"/>
    <cellStyle name="Note 6 22 3 5 4" xfId="23039"/>
    <cellStyle name="Note 6 22 3 5 5" xfId="37491"/>
    <cellStyle name="Note 6 22 3 6" xfId="8065"/>
    <cellStyle name="Note 6 22 3 6 2" xfId="25500"/>
    <cellStyle name="Note 6 22 3 6 3" xfId="39952"/>
    <cellStyle name="Note 6 22 3 7" xfId="10506"/>
    <cellStyle name="Note 6 22 3 7 2" xfId="27941"/>
    <cellStyle name="Note 6 22 3 7 3" xfId="42393"/>
    <cellStyle name="Note 6 22 3 8" xfId="12926"/>
    <cellStyle name="Note 6 22 3 8 2" xfId="30361"/>
    <cellStyle name="Note 6 22 3 8 3" xfId="44813"/>
    <cellStyle name="Note 6 22 3 9" xfId="19933"/>
    <cellStyle name="Note 6 22 4" xfId="3096"/>
    <cellStyle name="Note 6 22 4 2" xfId="3097"/>
    <cellStyle name="Note 6 22 4 2 2" xfId="5608"/>
    <cellStyle name="Note 6 22 4 2 2 2" xfId="14835"/>
    <cellStyle name="Note 6 22 4 2 2 2 2" xfId="32270"/>
    <cellStyle name="Note 6 22 4 2 2 2 3" xfId="46722"/>
    <cellStyle name="Note 6 22 4 2 2 3" xfId="17296"/>
    <cellStyle name="Note 6 22 4 2 2 3 2" xfId="34731"/>
    <cellStyle name="Note 6 22 4 2 2 3 3" xfId="49183"/>
    <cellStyle name="Note 6 22 4 2 2 4" xfId="23044"/>
    <cellStyle name="Note 6 22 4 2 2 5" xfId="37496"/>
    <cellStyle name="Note 6 22 4 2 3" xfId="8070"/>
    <cellStyle name="Note 6 22 4 2 3 2" xfId="25505"/>
    <cellStyle name="Note 6 22 4 2 3 3" xfId="39957"/>
    <cellStyle name="Note 6 22 4 2 4" xfId="10511"/>
    <cellStyle name="Note 6 22 4 2 4 2" xfId="27946"/>
    <cellStyle name="Note 6 22 4 2 4 3" xfId="42398"/>
    <cellStyle name="Note 6 22 4 2 5" xfId="12931"/>
    <cellStyle name="Note 6 22 4 2 5 2" xfId="30366"/>
    <cellStyle name="Note 6 22 4 2 5 3" xfId="44818"/>
    <cellStyle name="Note 6 22 4 2 6" xfId="19938"/>
    <cellStyle name="Note 6 22 4 3" xfId="3098"/>
    <cellStyle name="Note 6 22 4 3 2" xfId="5609"/>
    <cellStyle name="Note 6 22 4 3 2 2" xfId="14836"/>
    <cellStyle name="Note 6 22 4 3 2 2 2" xfId="32271"/>
    <cellStyle name="Note 6 22 4 3 2 2 3" xfId="46723"/>
    <cellStyle name="Note 6 22 4 3 2 3" xfId="17297"/>
    <cellStyle name="Note 6 22 4 3 2 3 2" xfId="34732"/>
    <cellStyle name="Note 6 22 4 3 2 3 3" xfId="49184"/>
    <cellStyle name="Note 6 22 4 3 2 4" xfId="23045"/>
    <cellStyle name="Note 6 22 4 3 2 5" xfId="37497"/>
    <cellStyle name="Note 6 22 4 3 3" xfId="8071"/>
    <cellStyle name="Note 6 22 4 3 3 2" xfId="25506"/>
    <cellStyle name="Note 6 22 4 3 3 3" xfId="39958"/>
    <cellStyle name="Note 6 22 4 3 4" xfId="10512"/>
    <cellStyle name="Note 6 22 4 3 4 2" xfId="27947"/>
    <cellStyle name="Note 6 22 4 3 4 3" xfId="42399"/>
    <cellStyle name="Note 6 22 4 3 5" xfId="12932"/>
    <cellStyle name="Note 6 22 4 3 5 2" xfId="30367"/>
    <cellStyle name="Note 6 22 4 3 5 3" xfId="44819"/>
    <cellStyle name="Note 6 22 4 3 6" xfId="19939"/>
    <cellStyle name="Note 6 22 4 4" xfId="3099"/>
    <cellStyle name="Note 6 22 4 4 2" xfId="5610"/>
    <cellStyle name="Note 6 22 4 4 2 2" xfId="23046"/>
    <cellStyle name="Note 6 22 4 4 2 3" xfId="37498"/>
    <cellStyle name="Note 6 22 4 4 3" xfId="8072"/>
    <cellStyle name="Note 6 22 4 4 3 2" xfId="25507"/>
    <cellStyle name="Note 6 22 4 4 3 3" xfId="39959"/>
    <cellStyle name="Note 6 22 4 4 4" xfId="10513"/>
    <cellStyle name="Note 6 22 4 4 4 2" xfId="27948"/>
    <cellStyle name="Note 6 22 4 4 4 3" xfId="42400"/>
    <cellStyle name="Note 6 22 4 4 5" xfId="12933"/>
    <cellStyle name="Note 6 22 4 4 5 2" xfId="30368"/>
    <cellStyle name="Note 6 22 4 4 5 3" xfId="44820"/>
    <cellStyle name="Note 6 22 4 4 6" xfId="15554"/>
    <cellStyle name="Note 6 22 4 4 6 2" xfId="32989"/>
    <cellStyle name="Note 6 22 4 4 6 3" xfId="47441"/>
    <cellStyle name="Note 6 22 4 4 7" xfId="19940"/>
    <cellStyle name="Note 6 22 4 4 8" xfId="20716"/>
    <cellStyle name="Note 6 22 4 5" xfId="5607"/>
    <cellStyle name="Note 6 22 4 5 2" xfId="14834"/>
    <cellStyle name="Note 6 22 4 5 2 2" xfId="32269"/>
    <cellStyle name="Note 6 22 4 5 2 3" xfId="46721"/>
    <cellStyle name="Note 6 22 4 5 3" xfId="17295"/>
    <cellStyle name="Note 6 22 4 5 3 2" xfId="34730"/>
    <cellStyle name="Note 6 22 4 5 3 3" xfId="49182"/>
    <cellStyle name="Note 6 22 4 5 4" xfId="23043"/>
    <cellStyle name="Note 6 22 4 5 5" xfId="37495"/>
    <cellStyle name="Note 6 22 4 6" xfId="8069"/>
    <cellStyle name="Note 6 22 4 6 2" xfId="25504"/>
    <cellStyle name="Note 6 22 4 6 3" xfId="39956"/>
    <cellStyle name="Note 6 22 4 7" xfId="10510"/>
    <cellStyle name="Note 6 22 4 7 2" xfId="27945"/>
    <cellStyle name="Note 6 22 4 7 3" xfId="42397"/>
    <cellStyle name="Note 6 22 4 8" xfId="12930"/>
    <cellStyle name="Note 6 22 4 8 2" xfId="30365"/>
    <cellStyle name="Note 6 22 4 8 3" xfId="44817"/>
    <cellStyle name="Note 6 22 4 9" xfId="19937"/>
    <cellStyle name="Note 6 22 5" xfId="3100"/>
    <cellStyle name="Note 6 22 5 2" xfId="5611"/>
    <cellStyle name="Note 6 22 5 2 2" xfId="14837"/>
    <cellStyle name="Note 6 22 5 2 2 2" xfId="32272"/>
    <cellStyle name="Note 6 22 5 2 2 3" xfId="46724"/>
    <cellStyle name="Note 6 22 5 2 3" xfId="17298"/>
    <cellStyle name="Note 6 22 5 2 3 2" xfId="34733"/>
    <cellStyle name="Note 6 22 5 2 3 3" xfId="49185"/>
    <cellStyle name="Note 6 22 5 2 4" xfId="23047"/>
    <cellStyle name="Note 6 22 5 2 5" xfId="37499"/>
    <cellStyle name="Note 6 22 5 3" xfId="8073"/>
    <cellStyle name="Note 6 22 5 3 2" xfId="25508"/>
    <cellStyle name="Note 6 22 5 3 3" xfId="39960"/>
    <cellStyle name="Note 6 22 5 4" xfId="10514"/>
    <cellStyle name="Note 6 22 5 4 2" xfId="27949"/>
    <cellStyle name="Note 6 22 5 4 3" xfId="42401"/>
    <cellStyle name="Note 6 22 5 5" xfId="12934"/>
    <cellStyle name="Note 6 22 5 5 2" xfId="30369"/>
    <cellStyle name="Note 6 22 5 5 3" xfId="44821"/>
    <cellStyle name="Note 6 22 5 6" xfId="19941"/>
    <cellStyle name="Note 6 22 6" xfId="3101"/>
    <cellStyle name="Note 6 22 6 2" xfId="5612"/>
    <cellStyle name="Note 6 22 6 2 2" xfId="14838"/>
    <cellStyle name="Note 6 22 6 2 2 2" xfId="32273"/>
    <cellStyle name="Note 6 22 6 2 2 3" xfId="46725"/>
    <cellStyle name="Note 6 22 6 2 3" xfId="17299"/>
    <cellStyle name="Note 6 22 6 2 3 2" xfId="34734"/>
    <cellStyle name="Note 6 22 6 2 3 3" xfId="49186"/>
    <cellStyle name="Note 6 22 6 2 4" xfId="23048"/>
    <cellStyle name="Note 6 22 6 2 5" xfId="37500"/>
    <cellStyle name="Note 6 22 6 3" xfId="8074"/>
    <cellStyle name="Note 6 22 6 3 2" xfId="25509"/>
    <cellStyle name="Note 6 22 6 3 3" xfId="39961"/>
    <cellStyle name="Note 6 22 6 4" xfId="10515"/>
    <cellStyle name="Note 6 22 6 4 2" xfId="27950"/>
    <cellStyle name="Note 6 22 6 4 3" xfId="42402"/>
    <cellStyle name="Note 6 22 6 5" xfId="12935"/>
    <cellStyle name="Note 6 22 6 5 2" xfId="30370"/>
    <cellStyle name="Note 6 22 6 5 3" xfId="44822"/>
    <cellStyle name="Note 6 22 6 6" xfId="19942"/>
    <cellStyle name="Note 6 22 7" xfId="3102"/>
    <cellStyle name="Note 6 22 7 2" xfId="5613"/>
    <cellStyle name="Note 6 22 7 2 2" xfId="23049"/>
    <cellStyle name="Note 6 22 7 2 3" xfId="37501"/>
    <cellStyle name="Note 6 22 7 3" xfId="8075"/>
    <cellStyle name="Note 6 22 7 3 2" xfId="25510"/>
    <cellStyle name="Note 6 22 7 3 3" xfId="39962"/>
    <cellStyle name="Note 6 22 7 4" xfId="10516"/>
    <cellStyle name="Note 6 22 7 4 2" xfId="27951"/>
    <cellStyle name="Note 6 22 7 4 3" xfId="42403"/>
    <cellStyle name="Note 6 22 7 5" xfId="12936"/>
    <cellStyle name="Note 6 22 7 5 2" xfId="30371"/>
    <cellStyle name="Note 6 22 7 5 3" xfId="44823"/>
    <cellStyle name="Note 6 22 7 6" xfId="15555"/>
    <cellStyle name="Note 6 22 7 6 2" xfId="32990"/>
    <cellStyle name="Note 6 22 7 6 3" xfId="47442"/>
    <cellStyle name="Note 6 22 7 7" xfId="19943"/>
    <cellStyle name="Note 6 22 7 8" xfId="20717"/>
    <cellStyle name="Note 6 22 8" xfId="5598"/>
    <cellStyle name="Note 6 22 8 2" xfId="14827"/>
    <cellStyle name="Note 6 22 8 2 2" xfId="32262"/>
    <cellStyle name="Note 6 22 8 2 3" xfId="46714"/>
    <cellStyle name="Note 6 22 8 3" xfId="17288"/>
    <cellStyle name="Note 6 22 8 3 2" xfId="34723"/>
    <cellStyle name="Note 6 22 8 3 3" xfId="49175"/>
    <cellStyle name="Note 6 22 8 4" xfId="23034"/>
    <cellStyle name="Note 6 22 8 5" xfId="37486"/>
    <cellStyle name="Note 6 22 9" xfId="8060"/>
    <cellStyle name="Note 6 22 9 2" xfId="25495"/>
    <cellStyle name="Note 6 22 9 3" xfId="39947"/>
    <cellStyle name="Note 6 23" xfId="3103"/>
    <cellStyle name="Note 6 23 10" xfId="10517"/>
    <cellStyle name="Note 6 23 10 2" xfId="27952"/>
    <cellStyle name="Note 6 23 10 3" xfId="42404"/>
    <cellStyle name="Note 6 23 11" xfId="12937"/>
    <cellStyle name="Note 6 23 11 2" xfId="30372"/>
    <cellStyle name="Note 6 23 11 3" xfId="44824"/>
    <cellStyle name="Note 6 23 12" xfId="19944"/>
    <cellStyle name="Note 6 23 2" xfId="3104"/>
    <cellStyle name="Note 6 23 2 2" xfId="3105"/>
    <cellStyle name="Note 6 23 2 2 2" xfId="5616"/>
    <cellStyle name="Note 6 23 2 2 2 2" xfId="14841"/>
    <cellStyle name="Note 6 23 2 2 2 2 2" xfId="32276"/>
    <cellStyle name="Note 6 23 2 2 2 2 3" xfId="46728"/>
    <cellStyle name="Note 6 23 2 2 2 3" xfId="17302"/>
    <cellStyle name="Note 6 23 2 2 2 3 2" xfId="34737"/>
    <cellStyle name="Note 6 23 2 2 2 3 3" xfId="49189"/>
    <cellStyle name="Note 6 23 2 2 2 4" xfId="23052"/>
    <cellStyle name="Note 6 23 2 2 2 5" xfId="37504"/>
    <cellStyle name="Note 6 23 2 2 3" xfId="8078"/>
    <cellStyle name="Note 6 23 2 2 3 2" xfId="25513"/>
    <cellStyle name="Note 6 23 2 2 3 3" xfId="39965"/>
    <cellStyle name="Note 6 23 2 2 4" xfId="10519"/>
    <cellStyle name="Note 6 23 2 2 4 2" xfId="27954"/>
    <cellStyle name="Note 6 23 2 2 4 3" xfId="42406"/>
    <cellStyle name="Note 6 23 2 2 5" xfId="12939"/>
    <cellStyle name="Note 6 23 2 2 5 2" xfId="30374"/>
    <cellStyle name="Note 6 23 2 2 5 3" xfId="44826"/>
    <cellStyle name="Note 6 23 2 2 6" xfId="19946"/>
    <cellStyle name="Note 6 23 2 3" xfId="3106"/>
    <cellStyle name="Note 6 23 2 3 2" xfId="5617"/>
    <cellStyle name="Note 6 23 2 3 2 2" xfId="14842"/>
    <cellStyle name="Note 6 23 2 3 2 2 2" xfId="32277"/>
    <cellStyle name="Note 6 23 2 3 2 2 3" xfId="46729"/>
    <cellStyle name="Note 6 23 2 3 2 3" xfId="17303"/>
    <cellStyle name="Note 6 23 2 3 2 3 2" xfId="34738"/>
    <cellStyle name="Note 6 23 2 3 2 3 3" xfId="49190"/>
    <cellStyle name="Note 6 23 2 3 2 4" xfId="23053"/>
    <cellStyle name="Note 6 23 2 3 2 5" xfId="37505"/>
    <cellStyle name="Note 6 23 2 3 3" xfId="8079"/>
    <cellStyle name="Note 6 23 2 3 3 2" xfId="25514"/>
    <cellStyle name="Note 6 23 2 3 3 3" xfId="39966"/>
    <cellStyle name="Note 6 23 2 3 4" xfId="10520"/>
    <cellStyle name="Note 6 23 2 3 4 2" xfId="27955"/>
    <cellStyle name="Note 6 23 2 3 4 3" xfId="42407"/>
    <cellStyle name="Note 6 23 2 3 5" xfId="12940"/>
    <cellStyle name="Note 6 23 2 3 5 2" xfId="30375"/>
    <cellStyle name="Note 6 23 2 3 5 3" xfId="44827"/>
    <cellStyle name="Note 6 23 2 3 6" xfId="19947"/>
    <cellStyle name="Note 6 23 2 4" xfId="3107"/>
    <cellStyle name="Note 6 23 2 4 2" xfId="5618"/>
    <cellStyle name="Note 6 23 2 4 2 2" xfId="23054"/>
    <cellStyle name="Note 6 23 2 4 2 3" xfId="37506"/>
    <cellStyle name="Note 6 23 2 4 3" xfId="8080"/>
    <cellStyle name="Note 6 23 2 4 3 2" xfId="25515"/>
    <cellStyle name="Note 6 23 2 4 3 3" xfId="39967"/>
    <cellStyle name="Note 6 23 2 4 4" xfId="10521"/>
    <cellStyle name="Note 6 23 2 4 4 2" xfId="27956"/>
    <cellStyle name="Note 6 23 2 4 4 3" xfId="42408"/>
    <cellStyle name="Note 6 23 2 4 5" xfId="12941"/>
    <cellStyle name="Note 6 23 2 4 5 2" xfId="30376"/>
    <cellStyle name="Note 6 23 2 4 5 3" xfId="44828"/>
    <cellStyle name="Note 6 23 2 4 6" xfId="15556"/>
    <cellStyle name="Note 6 23 2 4 6 2" xfId="32991"/>
    <cellStyle name="Note 6 23 2 4 6 3" xfId="47443"/>
    <cellStyle name="Note 6 23 2 4 7" xfId="19948"/>
    <cellStyle name="Note 6 23 2 4 8" xfId="20718"/>
    <cellStyle name="Note 6 23 2 5" xfId="5615"/>
    <cellStyle name="Note 6 23 2 5 2" xfId="14840"/>
    <cellStyle name="Note 6 23 2 5 2 2" xfId="32275"/>
    <cellStyle name="Note 6 23 2 5 2 3" xfId="46727"/>
    <cellStyle name="Note 6 23 2 5 3" xfId="17301"/>
    <cellStyle name="Note 6 23 2 5 3 2" xfId="34736"/>
    <cellStyle name="Note 6 23 2 5 3 3" xfId="49188"/>
    <cellStyle name="Note 6 23 2 5 4" xfId="23051"/>
    <cellStyle name="Note 6 23 2 5 5" xfId="37503"/>
    <cellStyle name="Note 6 23 2 6" xfId="8077"/>
    <cellStyle name="Note 6 23 2 6 2" xfId="25512"/>
    <cellStyle name="Note 6 23 2 6 3" xfId="39964"/>
    <cellStyle name="Note 6 23 2 7" xfId="10518"/>
    <cellStyle name="Note 6 23 2 7 2" xfId="27953"/>
    <cellStyle name="Note 6 23 2 7 3" xfId="42405"/>
    <cellStyle name="Note 6 23 2 8" xfId="12938"/>
    <cellStyle name="Note 6 23 2 8 2" xfId="30373"/>
    <cellStyle name="Note 6 23 2 8 3" xfId="44825"/>
    <cellStyle name="Note 6 23 2 9" xfId="19945"/>
    <cellStyle name="Note 6 23 3" xfId="3108"/>
    <cellStyle name="Note 6 23 3 2" xfId="3109"/>
    <cellStyle name="Note 6 23 3 2 2" xfId="5620"/>
    <cellStyle name="Note 6 23 3 2 2 2" xfId="14844"/>
    <cellStyle name="Note 6 23 3 2 2 2 2" xfId="32279"/>
    <cellStyle name="Note 6 23 3 2 2 2 3" xfId="46731"/>
    <cellStyle name="Note 6 23 3 2 2 3" xfId="17305"/>
    <cellStyle name="Note 6 23 3 2 2 3 2" xfId="34740"/>
    <cellStyle name="Note 6 23 3 2 2 3 3" xfId="49192"/>
    <cellStyle name="Note 6 23 3 2 2 4" xfId="23056"/>
    <cellStyle name="Note 6 23 3 2 2 5" xfId="37508"/>
    <cellStyle name="Note 6 23 3 2 3" xfId="8082"/>
    <cellStyle name="Note 6 23 3 2 3 2" xfId="25517"/>
    <cellStyle name="Note 6 23 3 2 3 3" xfId="39969"/>
    <cellStyle name="Note 6 23 3 2 4" xfId="10523"/>
    <cellStyle name="Note 6 23 3 2 4 2" xfId="27958"/>
    <cellStyle name="Note 6 23 3 2 4 3" xfId="42410"/>
    <cellStyle name="Note 6 23 3 2 5" xfId="12943"/>
    <cellStyle name="Note 6 23 3 2 5 2" xfId="30378"/>
    <cellStyle name="Note 6 23 3 2 5 3" xfId="44830"/>
    <cellStyle name="Note 6 23 3 2 6" xfId="19950"/>
    <cellStyle name="Note 6 23 3 3" xfId="3110"/>
    <cellStyle name="Note 6 23 3 3 2" xfId="5621"/>
    <cellStyle name="Note 6 23 3 3 2 2" xfId="14845"/>
    <cellStyle name="Note 6 23 3 3 2 2 2" xfId="32280"/>
    <cellStyle name="Note 6 23 3 3 2 2 3" xfId="46732"/>
    <cellStyle name="Note 6 23 3 3 2 3" xfId="17306"/>
    <cellStyle name="Note 6 23 3 3 2 3 2" xfId="34741"/>
    <cellStyle name="Note 6 23 3 3 2 3 3" xfId="49193"/>
    <cellStyle name="Note 6 23 3 3 2 4" xfId="23057"/>
    <cellStyle name="Note 6 23 3 3 2 5" xfId="37509"/>
    <cellStyle name="Note 6 23 3 3 3" xfId="8083"/>
    <cellStyle name="Note 6 23 3 3 3 2" xfId="25518"/>
    <cellStyle name="Note 6 23 3 3 3 3" xfId="39970"/>
    <cellStyle name="Note 6 23 3 3 4" xfId="10524"/>
    <cellStyle name="Note 6 23 3 3 4 2" xfId="27959"/>
    <cellStyle name="Note 6 23 3 3 4 3" xfId="42411"/>
    <cellStyle name="Note 6 23 3 3 5" xfId="12944"/>
    <cellStyle name="Note 6 23 3 3 5 2" xfId="30379"/>
    <cellStyle name="Note 6 23 3 3 5 3" xfId="44831"/>
    <cellStyle name="Note 6 23 3 3 6" xfId="19951"/>
    <cellStyle name="Note 6 23 3 4" xfId="3111"/>
    <cellStyle name="Note 6 23 3 4 2" xfId="5622"/>
    <cellStyle name="Note 6 23 3 4 2 2" xfId="23058"/>
    <cellStyle name="Note 6 23 3 4 2 3" xfId="37510"/>
    <cellStyle name="Note 6 23 3 4 3" xfId="8084"/>
    <cellStyle name="Note 6 23 3 4 3 2" xfId="25519"/>
    <cellStyle name="Note 6 23 3 4 3 3" xfId="39971"/>
    <cellStyle name="Note 6 23 3 4 4" xfId="10525"/>
    <cellStyle name="Note 6 23 3 4 4 2" xfId="27960"/>
    <cellStyle name="Note 6 23 3 4 4 3" xfId="42412"/>
    <cellStyle name="Note 6 23 3 4 5" xfId="12945"/>
    <cellStyle name="Note 6 23 3 4 5 2" xfId="30380"/>
    <cellStyle name="Note 6 23 3 4 5 3" xfId="44832"/>
    <cellStyle name="Note 6 23 3 4 6" xfId="15557"/>
    <cellStyle name="Note 6 23 3 4 6 2" xfId="32992"/>
    <cellStyle name="Note 6 23 3 4 6 3" xfId="47444"/>
    <cellStyle name="Note 6 23 3 4 7" xfId="19952"/>
    <cellStyle name="Note 6 23 3 4 8" xfId="20719"/>
    <cellStyle name="Note 6 23 3 5" xfId="5619"/>
    <cellStyle name="Note 6 23 3 5 2" xfId="14843"/>
    <cellStyle name="Note 6 23 3 5 2 2" xfId="32278"/>
    <cellStyle name="Note 6 23 3 5 2 3" xfId="46730"/>
    <cellStyle name="Note 6 23 3 5 3" xfId="17304"/>
    <cellStyle name="Note 6 23 3 5 3 2" xfId="34739"/>
    <cellStyle name="Note 6 23 3 5 3 3" xfId="49191"/>
    <cellStyle name="Note 6 23 3 5 4" xfId="23055"/>
    <cellStyle name="Note 6 23 3 5 5" xfId="37507"/>
    <cellStyle name="Note 6 23 3 6" xfId="8081"/>
    <cellStyle name="Note 6 23 3 6 2" xfId="25516"/>
    <cellStyle name="Note 6 23 3 6 3" xfId="39968"/>
    <cellStyle name="Note 6 23 3 7" xfId="10522"/>
    <cellStyle name="Note 6 23 3 7 2" xfId="27957"/>
    <cellStyle name="Note 6 23 3 7 3" xfId="42409"/>
    <cellStyle name="Note 6 23 3 8" xfId="12942"/>
    <cellStyle name="Note 6 23 3 8 2" xfId="30377"/>
    <cellStyle name="Note 6 23 3 8 3" xfId="44829"/>
    <cellStyle name="Note 6 23 3 9" xfId="19949"/>
    <cellStyle name="Note 6 23 4" xfId="3112"/>
    <cellStyle name="Note 6 23 4 2" xfId="3113"/>
    <cellStyle name="Note 6 23 4 2 2" xfId="5624"/>
    <cellStyle name="Note 6 23 4 2 2 2" xfId="14847"/>
    <cellStyle name="Note 6 23 4 2 2 2 2" xfId="32282"/>
    <cellStyle name="Note 6 23 4 2 2 2 3" xfId="46734"/>
    <cellStyle name="Note 6 23 4 2 2 3" xfId="17308"/>
    <cellStyle name="Note 6 23 4 2 2 3 2" xfId="34743"/>
    <cellStyle name="Note 6 23 4 2 2 3 3" xfId="49195"/>
    <cellStyle name="Note 6 23 4 2 2 4" xfId="23060"/>
    <cellStyle name="Note 6 23 4 2 2 5" xfId="37512"/>
    <cellStyle name="Note 6 23 4 2 3" xfId="8086"/>
    <cellStyle name="Note 6 23 4 2 3 2" xfId="25521"/>
    <cellStyle name="Note 6 23 4 2 3 3" xfId="39973"/>
    <cellStyle name="Note 6 23 4 2 4" xfId="10527"/>
    <cellStyle name="Note 6 23 4 2 4 2" xfId="27962"/>
    <cellStyle name="Note 6 23 4 2 4 3" xfId="42414"/>
    <cellStyle name="Note 6 23 4 2 5" xfId="12947"/>
    <cellStyle name="Note 6 23 4 2 5 2" xfId="30382"/>
    <cellStyle name="Note 6 23 4 2 5 3" xfId="44834"/>
    <cellStyle name="Note 6 23 4 2 6" xfId="19954"/>
    <cellStyle name="Note 6 23 4 3" xfId="3114"/>
    <cellStyle name="Note 6 23 4 3 2" xfId="5625"/>
    <cellStyle name="Note 6 23 4 3 2 2" xfId="14848"/>
    <cellStyle name="Note 6 23 4 3 2 2 2" xfId="32283"/>
    <cellStyle name="Note 6 23 4 3 2 2 3" xfId="46735"/>
    <cellStyle name="Note 6 23 4 3 2 3" xfId="17309"/>
    <cellStyle name="Note 6 23 4 3 2 3 2" xfId="34744"/>
    <cellStyle name="Note 6 23 4 3 2 3 3" xfId="49196"/>
    <cellStyle name="Note 6 23 4 3 2 4" xfId="23061"/>
    <cellStyle name="Note 6 23 4 3 2 5" xfId="37513"/>
    <cellStyle name="Note 6 23 4 3 3" xfId="8087"/>
    <cellStyle name="Note 6 23 4 3 3 2" xfId="25522"/>
    <cellStyle name="Note 6 23 4 3 3 3" xfId="39974"/>
    <cellStyle name="Note 6 23 4 3 4" xfId="10528"/>
    <cellStyle name="Note 6 23 4 3 4 2" xfId="27963"/>
    <cellStyle name="Note 6 23 4 3 4 3" xfId="42415"/>
    <cellStyle name="Note 6 23 4 3 5" xfId="12948"/>
    <cellStyle name="Note 6 23 4 3 5 2" xfId="30383"/>
    <cellStyle name="Note 6 23 4 3 5 3" xfId="44835"/>
    <cellStyle name="Note 6 23 4 3 6" xfId="19955"/>
    <cellStyle name="Note 6 23 4 4" xfId="3115"/>
    <cellStyle name="Note 6 23 4 4 2" xfId="5626"/>
    <cellStyle name="Note 6 23 4 4 2 2" xfId="23062"/>
    <cellStyle name="Note 6 23 4 4 2 3" xfId="37514"/>
    <cellStyle name="Note 6 23 4 4 3" xfId="8088"/>
    <cellStyle name="Note 6 23 4 4 3 2" xfId="25523"/>
    <cellStyle name="Note 6 23 4 4 3 3" xfId="39975"/>
    <cellStyle name="Note 6 23 4 4 4" xfId="10529"/>
    <cellStyle name="Note 6 23 4 4 4 2" xfId="27964"/>
    <cellStyle name="Note 6 23 4 4 4 3" xfId="42416"/>
    <cellStyle name="Note 6 23 4 4 5" xfId="12949"/>
    <cellStyle name="Note 6 23 4 4 5 2" xfId="30384"/>
    <cellStyle name="Note 6 23 4 4 5 3" xfId="44836"/>
    <cellStyle name="Note 6 23 4 4 6" xfId="15558"/>
    <cellStyle name="Note 6 23 4 4 6 2" xfId="32993"/>
    <cellStyle name="Note 6 23 4 4 6 3" xfId="47445"/>
    <cellStyle name="Note 6 23 4 4 7" xfId="19956"/>
    <cellStyle name="Note 6 23 4 4 8" xfId="20720"/>
    <cellStyle name="Note 6 23 4 5" xfId="5623"/>
    <cellStyle name="Note 6 23 4 5 2" xfId="14846"/>
    <cellStyle name="Note 6 23 4 5 2 2" xfId="32281"/>
    <cellStyle name="Note 6 23 4 5 2 3" xfId="46733"/>
    <cellStyle name="Note 6 23 4 5 3" xfId="17307"/>
    <cellStyle name="Note 6 23 4 5 3 2" xfId="34742"/>
    <cellStyle name="Note 6 23 4 5 3 3" xfId="49194"/>
    <cellStyle name="Note 6 23 4 5 4" xfId="23059"/>
    <cellStyle name="Note 6 23 4 5 5" xfId="37511"/>
    <cellStyle name="Note 6 23 4 6" xfId="8085"/>
    <cellStyle name="Note 6 23 4 6 2" xfId="25520"/>
    <cellStyle name="Note 6 23 4 6 3" xfId="39972"/>
    <cellStyle name="Note 6 23 4 7" xfId="10526"/>
    <cellStyle name="Note 6 23 4 7 2" xfId="27961"/>
    <cellStyle name="Note 6 23 4 7 3" xfId="42413"/>
    <cellStyle name="Note 6 23 4 8" xfId="12946"/>
    <cellStyle name="Note 6 23 4 8 2" xfId="30381"/>
    <cellStyle name="Note 6 23 4 8 3" xfId="44833"/>
    <cellStyle name="Note 6 23 4 9" xfId="19953"/>
    <cellStyle name="Note 6 23 5" xfId="3116"/>
    <cellStyle name="Note 6 23 5 2" xfId="5627"/>
    <cellStyle name="Note 6 23 5 2 2" xfId="14849"/>
    <cellStyle name="Note 6 23 5 2 2 2" xfId="32284"/>
    <cellStyle name="Note 6 23 5 2 2 3" xfId="46736"/>
    <cellStyle name="Note 6 23 5 2 3" xfId="17310"/>
    <cellStyle name="Note 6 23 5 2 3 2" xfId="34745"/>
    <cellStyle name="Note 6 23 5 2 3 3" xfId="49197"/>
    <cellStyle name="Note 6 23 5 2 4" xfId="23063"/>
    <cellStyle name="Note 6 23 5 2 5" xfId="37515"/>
    <cellStyle name="Note 6 23 5 3" xfId="8089"/>
    <cellStyle name="Note 6 23 5 3 2" xfId="25524"/>
    <cellStyle name="Note 6 23 5 3 3" xfId="39976"/>
    <cellStyle name="Note 6 23 5 4" xfId="10530"/>
    <cellStyle name="Note 6 23 5 4 2" xfId="27965"/>
    <cellStyle name="Note 6 23 5 4 3" xfId="42417"/>
    <cellStyle name="Note 6 23 5 5" xfId="12950"/>
    <cellStyle name="Note 6 23 5 5 2" xfId="30385"/>
    <cellStyle name="Note 6 23 5 5 3" xfId="44837"/>
    <cellStyle name="Note 6 23 5 6" xfId="19957"/>
    <cellStyle name="Note 6 23 6" xfId="3117"/>
    <cellStyle name="Note 6 23 6 2" xfId="5628"/>
    <cellStyle name="Note 6 23 6 2 2" xfId="14850"/>
    <cellStyle name="Note 6 23 6 2 2 2" xfId="32285"/>
    <cellStyle name="Note 6 23 6 2 2 3" xfId="46737"/>
    <cellStyle name="Note 6 23 6 2 3" xfId="17311"/>
    <cellStyle name="Note 6 23 6 2 3 2" xfId="34746"/>
    <cellStyle name="Note 6 23 6 2 3 3" xfId="49198"/>
    <cellStyle name="Note 6 23 6 2 4" xfId="23064"/>
    <cellStyle name="Note 6 23 6 2 5" xfId="37516"/>
    <cellStyle name="Note 6 23 6 3" xfId="8090"/>
    <cellStyle name="Note 6 23 6 3 2" xfId="25525"/>
    <cellStyle name="Note 6 23 6 3 3" xfId="39977"/>
    <cellStyle name="Note 6 23 6 4" xfId="10531"/>
    <cellStyle name="Note 6 23 6 4 2" xfId="27966"/>
    <cellStyle name="Note 6 23 6 4 3" xfId="42418"/>
    <cellStyle name="Note 6 23 6 5" xfId="12951"/>
    <cellStyle name="Note 6 23 6 5 2" xfId="30386"/>
    <cellStyle name="Note 6 23 6 5 3" xfId="44838"/>
    <cellStyle name="Note 6 23 6 6" xfId="19958"/>
    <cellStyle name="Note 6 23 7" xfId="3118"/>
    <cellStyle name="Note 6 23 7 2" xfId="5629"/>
    <cellStyle name="Note 6 23 7 2 2" xfId="23065"/>
    <cellStyle name="Note 6 23 7 2 3" xfId="37517"/>
    <cellStyle name="Note 6 23 7 3" xfId="8091"/>
    <cellStyle name="Note 6 23 7 3 2" xfId="25526"/>
    <cellStyle name="Note 6 23 7 3 3" xfId="39978"/>
    <cellStyle name="Note 6 23 7 4" xfId="10532"/>
    <cellStyle name="Note 6 23 7 4 2" xfId="27967"/>
    <cellStyle name="Note 6 23 7 4 3" xfId="42419"/>
    <cellStyle name="Note 6 23 7 5" xfId="12952"/>
    <cellStyle name="Note 6 23 7 5 2" xfId="30387"/>
    <cellStyle name="Note 6 23 7 5 3" xfId="44839"/>
    <cellStyle name="Note 6 23 7 6" xfId="15559"/>
    <cellStyle name="Note 6 23 7 6 2" xfId="32994"/>
    <cellStyle name="Note 6 23 7 6 3" xfId="47446"/>
    <cellStyle name="Note 6 23 7 7" xfId="19959"/>
    <cellStyle name="Note 6 23 7 8" xfId="20721"/>
    <cellStyle name="Note 6 23 8" xfId="5614"/>
    <cellStyle name="Note 6 23 8 2" xfId="14839"/>
    <cellStyle name="Note 6 23 8 2 2" xfId="32274"/>
    <cellStyle name="Note 6 23 8 2 3" xfId="46726"/>
    <cellStyle name="Note 6 23 8 3" xfId="17300"/>
    <cellStyle name="Note 6 23 8 3 2" xfId="34735"/>
    <cellStyle name="Note 6 23 8 3 3" xfId="49187"/>
    <cellStyle name="Note 6 23 8 4" xfId="23050"/>
    <cellStyle name="Note 6 23 8 5" xfId="37502"/>
    <cellStyle name="Note 6 23 9" xfId="8076"/>
    <cellStyle name="Note 6 23 9 2" xfId="25511"/>
    <cellStyle name="Note 6 23 9 3" xfId="39963"/>
    <cellStyle name="Note 6 24" xfId="3119"/>
    <cellStyle name="Note 6 24 10" xfId="10533"/>
    <cellStyle name="Note 6 24 10 2" xfId="27968"/>
    <cellStyle name="Note 6 24 10 3" xfId="42420"/>
    <cellStyle name="Note 6 24 11" xfId="12953"/>
    <cellStyle name="Note 6 24 11 2" xfId="30388"/>
    <cellStyle name="Note 6 24 11 3" xfId="44840"/>
    <cellStyle name="Note 6 24 12" xfId="19960"/>
    <cellStyle name="Note 6 24 2" xfId="3120"/>
    <cellStyle name="Note 6 24 2 2" xfId="3121"/>
    <cellStyle name="Note 6 24 2 2 2" xfId="5632"/>
    <cellStyle name="Note 6 24 2 2 2 2" xfId="14853"/>
    <cellStyle name="Note 6 24 2 2 2 2 2" xfId="32288"/>
    <cellStyle name="Note 6 24 2 2 2 2 3" xfId="46740"/>
    <cellStyle name="Note 6 24 2 2 2 3" xfId="17314"/>
    <cellStyle name="Note 6 24 2 2 2 3 2" xfId="34749"/>
    <cellStyle name="Note 6 24 2 2 2 3 3" xfId="49201"/>
    <cellStyle name="Note 6 24 2 2 2 4" xfId="23068"/>
    <cellStyle name="Note 6 24 2 2 2 5" xfId="37520"/>
    <cellStyle name="Note 6 24 2 2 3" xfId="8094"/>
    <cellStyle name="Note 6 24 2 2 3 2" xfId="25529"/>
    <cellStyle name="Note 6 24 2 2 3 3" xfId="39981"/>
    <cellStyle name="Note 6 24 2 2 4" xfId="10535"/>
    <cellStyle name="Note 6 24 2 2 4 2" xfId="27970"/>
    <cellStyle name="Note 6 24 2 2 4 3" xfId="42422"/>
    <cellStyle name="Note 6 24 2 2 5" xfId="12955"/>
    <cellStyle name="Note 6 24 2 2 5 2" xfId="30390"/>
    <cellStyle name="Note 6 24 2 2 5 3" xfId="44842"/>
    <cellStyle name="Note 6 24 2 2 6" xfId="19962"/>
    <cellStyle name="Note 6 24 2 3" xfId="3122"/>
    <cellStyle name="Note 6 24 2 3 2" xfId="5633"/>
    <cellStyle name="Note 6 24 2 3 2 2" xfId="14854"/>
    <cellStyle name="Note 6 24 2 3 2 2 2" xfId="32289"/>
    <cellStyle name="Note 6 24 2 3 2 2 3" xfId="46741"/>
    <cellStyle name="Note 6 24 2 3 2 3" xfId="17315"/>
    <cellStyle name="Note 6 24 2 3 2 3 2" xfId="34750"/>
    <cellStyle name="Note 6 24 2 3 2 3 3" xfId="49202"/>
    <cellStyle name="Note 6 24 2 3 2 4" xfId="23069"/>
    <cellStyle name="Note 6 24 2 3 2 5" xfId="37521"/>
    <cellStyle name="Note 6 24 2 3 3" xfId="8095"/>
    <cellStyle name="Note 6 24 2 3 3 2" xfId="25530"/>
    <cellStyle name="Note 6 24 2 3 3 3" xfId="39982"/>
    <cellStyle name="Note 6 24 2 3 4" xfId="10536"/>
    <cellStyle name="Note 6 24 2 3 4 2" xfId="27971"/>
    <cellStyle name="Note 6 24 2 3 4 3" xfId="42423"/>
    <cellStyle name="Note 6 24 2 3 5" xfId="12956"/>
    <cellStyle name="Note 6 24 2 3 5 2" xfId="30391"/>
    <cellStyle name="Note 6 24 2 3 5 3" xfId="44843"/>
    <cellStyle name="Note 6 24 2 3 6" xfId="19963"/>
    <cellStyle name="Note 6 24 2 4" xfId="3123"/>
    <cellStyle name="Note 6 24 2 4 2" xfId="5634"/>
    <cellStyle name="Note 6 24 2 4 2 2" xfId="23070"/>
    <cellStyle name="Note 6 24 2 4 2 3" xfId="37522"/>
    <cellStyle name="Note 6 24 2 4 3" xfId="8096"/>
    <cellStyle name="Note 6 24 2 4 3 2" xfId="25531"/>
    <cellStyle name="Note 6 24 2 4 3 3" xfId="39983"/>
    <cellStyle name="Note 6 24 2 4 4" xfId="10537"/>
    <cellStyle name="Note 6 24 2 4 4 2" xfId="27972"/>
    <cellStyle name="Note 6 24 2 4 4 3" xfId="42424"/>
    <cellStyle name="Note 6 24 2 4 5" xfId="12957"/>
    <cellStyle name="Note 6 24 2 4 5 2" xfId="30392"/>
    <cellStyle name="Note 6 24 2 4 5 3" xfId="44844"/>
    <cellStyle name="Note 6 24 2 4 6" xfId="15560"/>
    <cellStyle name="Note 6 24 2 4 6 2" xfId="32995"/>
    <cellStyle name="Note 6 24 2 4 6 3" xfId="47447"/>
    <cellStyle name="Note 6 24 2 4 7" xfId="19964"/>
    <cellStyle name="Note 6 24 2 4 8" xfId="20722"/>
    <cellStyle name="Note 6 24 2 5" xfId="5631"/>
    <cellStyle name="Note 6 24 2 5 2" xfId="14852"/>
    <cellStyle name="Note 6 24 2 5 2 2" xfId="32287"/>
    <cellStyle name="Note 6 24 2 5 2 3" xfId="46739"/>
    <cellStyle name="Note 6 24 2 5 3" xfId="17313"/>
    <cellStyle name="Note 6 24 2 5 3 2" xfId="34748"/>
    <cellStyle name="Note 6 24 2 5 3 3" xfId="49200"/>
    <cellStyle name="Note 6 24 2 5 4" xfId="23067"/>
    <cellStyle name="Note 6 24 2 5 5" xfId="37519"/>
    <cellStyle name="Note 6 24 2 6" xfId="8093"/>
    <cellStyle name="Note 6 24 2 6 2" xfId="25528"/>
    <cellStyle name="Note 6 24 2 6 3" xfId="39980"/>
    <cellStyle name="Note 6 24 2 7" xfId="10534"/>
    <cellStyle name="Note 6 24 2 7 2" xfId="27969"/>
    <cellStyle name="Note 6 24 2 7 3" xfId="42421"/>
    <cellStyle name="Note 6 24 2 8" xfId="12954"/>
    <cellStyle name="Note 6 24 2 8 2" xfId="30389"/>
    <cellStyle name="Note 6 24 2 8 3" xfId="44841"/>
    <cellStyle name="Note 6 24 2 9" xfId="19961"/>
    <cellStyle name="Note 6 24 3" xfId="3124"/>
    <cellStyle name="Note 6 24 3 2" xfId="3125"/>
    <cellStyle name="Note 6 24 3 2 2" xfId="5636"/>
    <cellStyle name="Note 6 24 3 2 2 2" xfId="14856"/>
    <cellStyle name="Note 6 24 3 2 2 2 2" xfId="32291"/>
    <cellStyle name="Note 6 24 3 2 2 2 3" xfId="46743"/>
    <cellStyle name="Note 6 24 3 2 2 3" xfId="17317"/>
    <cellStyle name="Note 6 24 3 2 2 3 2" xfId="34752"/>
    <cellStyle name="Note 6 24 3 2 2 3 3" xfId="49204"/>
    <cellStyle name="Note 6 24 3 2 2 4" xfId="23072"/>
    <cellStyle name="Note 6 24 3 2 2 5" xfId="37524"/>
    <cellStyle name="Note 6 24 3 2 3" xfId="8098"/>
    <cellStyle name="Note 6 24 3 2 3 2" xfId="25533"/>
    <cellStyle name="Note 6 24 3 2 3 3" xfId="39985"/>
    <cellStyle name="Note 6 24 3 2 4" xfId="10539"/>
    <cellStyle name="Note 6 24 3 2 4 2" xfId="27974"/>
    <cellStyle name="Note 6 24 3 2 4 3" xfId="42426"/>
    <cellStyle name="Note 6 24 3 2 5" xfId="12959"/>
    <cellStyle name="Note 6 24 3 2 5 2" xfId="30394"/>
    <cellStyle name="Note 6 24 3 2 5 3" xfId="44846"/>
    <cellStyle name="Note 6 24 3 2 6" xfId="19966"/>
    <cellStyle name="Note 6 24 3 3" xfId="3126"/>
    <cellStyle name="Note 6 24 3 3 2" xfId="5637"/>
    <cellStyle name="Note 6 24 3 3 2 2" xfId="14857"/>
    <cellStyle name="Note 6 24 3 3 2 2 2" xfId="32292"/>
    <cellStyle name="Note 6 24 3 3 2 2 3" xfId="46744"/>
    <cellStyle name="Note 6 24 3 3 2 3" xfId="17318"/>
    <cellStyle name="Note 6 24 3 3 2 3 2" xfId="34753"/>
    <cellStyle name="Note 6 24 3 3 2 3 3" xfId="49205"/>
    <cellStyle name="Note 6 24 3 3 2 4" xfId="23073"/>
    <cellStyle name="Note 6 24 3 3 2 5" xfId="37525"/>
    <cellStyle name="Note 6 24 3 3 3" xfId="8099"/>
    <cellStyle name="Note 6 24 3 3 3 2" xfId="25534"/>
    <cellStyle name="Note 6 24 3 3 3 3" xfId="39986"/>
    <cellStyle name="Note 6 24 3 3 4" xfId="10540"/>
    <cellStyle name="Note 6 24 3 3 4 2" xfId="27975"/>
    <cellStyle name="Note 6 24 3 3 4 3" xfId="42427"/>
    <cellStyle name="Note 6 24 3 3 5" xfId="12960"/>
    <cellStyle name="Note 6 24 3 3 5 2" xfId="30395"/>
    <cellStyle name="Note 6 24 3 3 5 3" xfId="44847"/>
    <cellStyle name="Note 6 24 3 3 6" xfId="19967"/>
    <cellStyle name="Note 6 24 3 4" xfId="3127"/>
    <cellStyle name="Note 6 24 3 4 2" xfId="5638"/>
    <cellStyle name="Note 6 24 3 4 2 2" xfId="23074"/>
    <cellStyle name="Note 6 24 3 4 2 3" xfId="37526"/>
    <cellStyle name="Note 6 24 3 4 3" xfId="8100"/>
    <cellStyle name="Note 6 24 3 4 3 2" xfId="25535"/>
    <cellStyle name="Note 6 24 3 4 3 3" xfId="39987"/>
    <cellStyle name="Note 6 24 3 4 4" xfId="10541"/>
    <cellStyle name="Note 6 24 3 4 4 2" xfId="27976"/>
    <cellStyle name="Note 6 24 3 4 4 3" xfId="42428"/>
    <cellStyle name="Note 6 24 3 4 5" xfId="12961"/>
    <cellStyle name="Note 6 24 3 4 5 2" xfId="30396"/>
    <cellStyle name="Note 6 24 3 4 5 3" xfId="44848"/>
    <cellStyle name="Note 6 24 3 4 6" xfId="15561"/>
    <cellStyle name="Note 6 24 3 4 6 2" xfId="32996"/>
    <cellStyle name="Note 6 24 3 4 6 3" xfId="47448"/>
    <cellStyle name="Note 6 24 3 4 7" xfId="19968"/>
    <cellStyle name="Note 6 24 3 4 8" xfId="20723"/>
    <cellStyle name="Note 6 24 3 5" xfId="5635"/>
    <cellStyle name="Note 6 24 3 5 2" xfId="14855"/>
    <cellStyle name="Note 6 24 3 5 2 2" xfId="32290"/>
    <cellStyle name="Note 6 24 3 5 2 3" xfId="46742"/>
    <cellStyle name="Note 6 24 3 5 3" xfId="17316"/>
    <cellStyle name="Note 6 24 3 5 3 2" xfId="34751"/>
    <cellStyle name="Note 6 24 3 5 3 3" xfId="49203"/>
    <cellStyle name="Note 6 24 3 5 4" xfId="23071"/>
    <cellStyle name="Note 6 24 3 5 5" xfId="37523"/>
    <cellStyle name="Note 6 24 3 6" xfId="8097"/>
    <cellStyle name="Note 6 24 3 6 2" xfId="25532"/>
    <cellStyle name="Note 6 24 3 6 3" xfId="39984"/>
    <cellStyle name="Note 6 24 3 7" xfId="10538"/>
    <cellStyle name="Note 6 24 3 7 2" xfId="27973"/>
    <cellStyle name="Note 6 24 3 7 3" xfId="42425"/>
    <cellStyle name="Note 6 24 3 8" xfId="12958"/>
    <cellStyle name="Note 6 24 3 8 2" xfId="30393"/>
    <cellStyle name="Note 6 24 3 8 3" xfId="44845"/>
    <cellStyle name="Note 6 24 3 9" xfId="19965"/>
    <cellStyle name="Note 6 24 4" xfId="3128"/>
    <cellStyle name="Note 6 24 4 2" xfId="3129"/>
    <cellStyle name="Note 6 24 4 2 2" xfId="5640"/>
    <cellStyle name="Note 6 24 4 2 2 2" xfId="14859"/>
    <cellStyle name="Note 6 24 4 2 2 2 2" xfId="32294"/>
    <cellStyle name="Note 6 24 4 2 2 2 3" xfId="46746"/>
    <cellStyle name="Note 6 24 4 2 2 3" xfId="17320"/>
    <cellStyle name="Note 6 24 4 2 2 3 2" xfId="34755"/>
    <cellStyle name="Note 6 24 4 2 2 3 3" xfId="49207"/>
    <cellStyle name="Note 6 24 4 2 2 4" xfId="23076"/>
    <cellStyle name="Note 6 24 4 2 2 5" xfId="37528"/>
    <cellStyle name="Note 6 24 4 2 3" xfId="8102"/>
    <cellStyle name="Note 6 24 4 2 3 2" xfId="25537"/>
    <cellStyle name="Note 6 24 4 2 3 3" xfId="39989"/>
    <cellStyle name="Note 6 24 4 2 4" xfId="10543"/>
    <cellStyle name="Note 6 24 4 2 4 2" xfId="27978"/>
    <cellStyle name="Note 6 24 4 2 4 3" xfId="42430"/>
    <cellStyle name="Note 6 24 4 2 5" xfId="12963"/>
    <cellStyle name="Note 6 24 4 2 5 2" xfId="30398"/>
    <cellStyle name="Note 6 24 4 2 5 3" xfId="44850"/>
    <cellStyle name="Note 6 24 4 2 6" xfId="19970"/>
    <cellStyle name="Note 6 24 4 3" xfId="3130"/>
    <cellStyle name="Note 6 24 4 3 2" xfId="5641"/>
    <cellStyle name="Note 6 24 4 3 2 2" xfId="14860"/>
    <cellStyle name="Note 6 24 4 3 2 2 2" xfId="32295"/>
    <cellStyle name="Note 6 24 4 3 2 2 3" xfId="46747"/>
    <cellStyle name="Note 6 24 4 3 2 3" xfId="17321"/>
    <cellStyle name="Note 6 24 4 3 2 3 2" xfId="34756"/>
    <cellStyle name="Note 6 24 4 3 2 3 3" xfId="49208"/>
    <cellStyle name="Note 6 24 4 3 2 4" xfId="23077"/>
    <cellStyle name="Note 6 24 4 3 2 5" xfId="37529"/>
    <cellStyle name="Note 6 24 4 3 3" xfId="8103"/>
    <cellStyle name="Note 6 24 4 3 3 2" xfId="25538"/>
    <cellStyle name="Note 6 24 4 3 3 3" xfId="39990"/>
    <cellStyle name="Note 6 24 4 3 4" xfId="10544"/>
    <cellStyle name="Note 6 24 4 3 4 2" xfId="27979"/>
    <cellStyle name="Note 6 24 4 3 4 3" xfId="42431"/>
    <cellStyle name="Note 6 24 4 3 5" xfId="12964"/>
    <cellStyle name="Note 6 24 4 3 5 2" xfId="30399"/>
    <cellStyle name="Note 6 24 4 3 5 3" xfId="44851"/>
    <cellStyle name="Note 6 24 4 3 6" xfId="19971"/>
    <cellStyle name="Note 6 24 4 4" xfId="3131"/>
    <cellStyle name="Note 6 24 4 4 2" xfId="5642"/>
    <cellStyle name="Note 6 24 4 4 2 2" xfId="23078"/>
    <cellStyle name="Note 6 24 4 4 2 3" xfId="37530"/>
    <cellStyle name="Note 6 24 4 4 3" xfId="8104"/>
    <cellStyle name="Note 6 24 4 4 3 2" xfId="25539"/>
    <cellStyle name="Note 6 24 4 4 3 3" xfId="39991"/>
    <cellStyle name="Note 6 24 4 4 4" xfId="10545"/>
    <cellStyle name="Note 6 24 4 4 4 2" xfId="27980"/>
    <cellStyle name="Note 6 24 4 4 4 3" xfId="42432"/>
    <cellStyle name="Note 6 24 4 4 5" xfId="12965"/>
    <cellStyle name="Note 6 24 4 4 5 2" xfId="30400"/>
    <cellStyle name="Note 6 24 4 4 5 3" xfId="44852"/>
    <cellStyle name="Note 6 24 4 4 6" xfId="15562"/>
    <cellStyle name="Note 6 24 4 4 6 2" xfId="32997"/>
    <cellStyle name="Note 6 24 4 4 6 3" xfId="47449"/>
    <cellStyle name="Note 6 24 4 4 7" xfId="19972"/>
    <cellStyle name="Note 6 24 4 4 8" xfId="20724"/>
    <cellStyle name="Note 6 24 4 5" xfId="5639"/>
    <cellStyle name="Note 6 24 4 5 2" xfId="14858"/>
    <cellStyle name="Note 6 24 4 5 2 2" xfId="32293"/>
    <cellStyle name="Note 6 24 4 5 2 3" xfId="46745"/>
    <cellStyle name="Note 6 24 4 5 3" xfId="17319"/>
    <cellStyle name="Note 6 24 4 5 3 2" xfId="34754"/>
    <cellStyle name="Note 6 24 4 5 3 3" xfId="49206"/>
    <cellStyle name="Note 6 24 4 5 4" xfId="23075"/>
    <cellStyle name="Note 6 24 4 5 5" xfId="37527"/>
    <cellStyle name="Note 6 24 4 6" xfId="8101"/>
    <cellStyle name="Note 6 24 4 6 2" xfId="25536"/>
    <cellStyle name="Note 6 24 4 6 3" xfId="39988"/>
    <cellStyle name="Note 6 24 4 7" xfId="10542"/>
    <cellStyle name="Note 6 24 4 7 2" xfId="27977"/>
    <cellStyle name="Note 6 24 4 7 3" xfId="42429"/>
    <cellStyle name="Note 6 24 4 8" xfId="12962"/>
    <cellStyle name="Note 6 24 4 8 2" xfId="30397"/>
    <cellStyle name="Note 6 24 4 8 3" xfId="44849"/>
    <cellStyle name="Note 6 24 4 9" xfId="19969"/>
    <cellStyle name="Note 6 24 5" xfId="3132"/>
    <cellStyle name="Note 6 24 5 2" xfId="5643"/>
    <cellStyle name="Note 6 24 5 2 2" xfId="14861"/>
    <cellStyle name="Note 6 24 5 2 2 2" xfId="32296"/>
    <cellStyle name="Note 6 24 5 2 2 3" xfId="46748"/>
    <cellStyle name="Note 6 24 5 2 3" xfId="17322"/>
    <cellStyle name="Note 6 24 5 2 3 2" xfId="34757"/>
    <cellStyle name="Note 6 24 5 2 3 3" xfId="49209"/>
    <cellStyle name="Note 6 24 5 2 4" xfId="23079"/>
    <cellStyle name="Note 6 24 5 2 5" xfId="37531"/>
    <cellStyle name="Note 6 24 5 3" xfId="8105"/>
    <cellStyle name="Note 6 24 5 3 2" xfId="25540"/>
    <cellStyle name="Note 6 24 5 3 3" xfId="39992"/>
    <cellStyle name="Note 6 24 5 4" xfId="10546"/>
    <cellStyle name="Note 6 24 5 4 2" xfId="27981"/>
    <cellStyle name="Note 6 24 5 4 3" xfId="42433"/>
    <cellStyle name="Note 6 24 5 5" xfId="12966"/>
    <cellStyle name="Note 6 24 5 5 2" xfId="30401"/>
    <cellStyle name="Note 6 24 5 5 3" xfId="44853"/>
    <cellStyle name="Note 6 24 5 6" xfId="19973"/>
    <cellStyle name="Note 6 24 6" xfId="3133"/>
    <cellStyle name="Note 6 24 6 2" xfId="5644"/>
    <cellStyle name="Note 6 24 6 2 2" xfId="14862"/>
    <cellStyle name="Note 6 24 6 2 2 2" xfId="32297"/>
    <cellStyle name="Note 6 24 6 2 2 3" xfId="46749"/>
    <cellStyle name="Note 6 24 6 2 3" xfId="17323"/>
    <cellStyle name="Note 6 24 6 2 3 2" xfId="34758"/>
    <cellStyle name="Note 6 24 6 2 3 3" xfId="49210"/>
    <cellStyle name="Note 6 24 6 2 4" xfId="23080"/>
    <cellStyle name="Note 6 24 6 2 5" xfId="37532"/>
    <cellStyle name="Note 6 24 6 3" xfId="8106"/>
    <cellStyle name="Note 6 24 6 3 2" xfId="25541"/>
    <cellStyle name="Note 6 24 6 3 3" xfId="39993"/>
    <cellStyle name="Note 6 24 6 4" xfId="10547"/>
    <cellStyle name="Note 6 24 6 4 2" xfId="27982"/>
    <cellStyle name="Note 6 24 6 4 3" xfId="42434"/>
    <cellStyle name="Note 6 24 6 5" xfId="12967"/>
    <cellStyle name="Note 6 24 6 5 2" xfId="30402"/>
    <cellStyle name="Note 6 24 6 5 3" xfId="44854"/>
    <cellStyle name="Note 6 24 6 6" xfId="19974"/>
    <cellStyle name="Note 6 24 7" xfId="3134"/>
    <cellStyle name="Note 6 24 7 2" xfId="5645"/>
    <cellStyle name="Note 6 24 7 2 2" xfId="23081"/>
    <cellStyle name="Note 6 24 7 2 3" xfId="37533"/>
    <cellStyle name="Note 6 24 7 3" xfId="8107"/>
    <cellStyle name="Note 6 24 7 3 2" xfId="25542"/>
    <cellStyle name="Note 6 24 7 3 3" xfId="39994"/>
    <cellStyle name="Note 6 24 7 4" xfId="10548"/>
    <cellStyle name="Note 6 24 7 4 2" xfId="27983"/>
    <cellStyle name="Note 6 24 7 4 3" xfId="42435"/>
    <cellStyle name="Note 6 24 7 5" xfId="12968"/>
    <cellStyle name="Note 6 24 7 5 2" xfId="30403"/>
    <cellStyle name="Note 6 24 7 5 3" xfId="44855"/>
    <cellStyle name="Note 6 24 7 6" xfId="15563"/>
    <cellStyle name="Note 6 24 7 6 2" xfId="32998"/>
    <cellStyle name="Note 6 24 7 6 3" xfId="47450"/>
    <cellStyle name="Note 6 24 7 7" xfId="19975"/>
    <cellStyle name="Note 6 24 7 8" xfId="20725"/>
    <cellStyle name="Note 6 24 8" xfId="5630"/>
    <cellStyle name="Note 6 24 8 2" xfId="14851"/>
    <cellStyle name="Note 6 24 8 2 2" xfId="32286"/>
    <cellStyle name="Note 6 24 8 2 3" xfId="46738"/>
    <cellStyle name="Note 6 24 8 3" xfId="17312"/>
    <cellStyle name="Note 6 24 8 3 2" xfId="34747"/>
    <cellStyle name="Note 6 24 8 3 3" xfId="49199"/>
    <cellStyle name="Note 6 24 8 4" xfId="23066"/>
    <cellStyle name="Note 6 24 8 5" xfId="37518"/>
    <cellStyle name="Note 6 24 9" xfId="8092"/>
    <cellStyle name="Note 6 24 9 2" xfId="25527"/>
    <cellStyle name="Note 6 24 9 3" xfId="39979"/>
    <cellStyle name="Note 6 25" xfId="3135"/>
    <cellStyle name="Note 6 25 2" xfId="3136"/>
    <cellStyle name="Note 6 25 2 2" xfId="5647"/>
    <cellStyle name="Note 6 25 2 2 2" xfId="14864"/>
    <cellStyle name="Note 6 25 2 2 2 2" xfId="32299"/>
    <cellStyle name="Note 6 25 2 2 2 3" xfId="46751"/>
    <cellStyle name="Note 6 25 2 2 3" xfId="17325"/>
    <cellStyle name="Note 6 25 2 2 3 2" xfId="34760"/>
    <cellStyle name="Note 6 25 2 2 3 3" xfId="49212"/>
    <cellStyle name="Note 6 25 2 2 4" xfId="23083"/>
    <cellStyle name="Note 6 25 2 2 5" xfId="37535"/>
    <cellStyle name="Note 6 25 2 3" xfId="8109"/>
    <cellStyle name="Note 6 25 2 3 2" xfId="25544"/>
    <cellStyle name="Note 6 25 2 3 3" xfId="39996"/>
    <cellStyle name="Note 6 25 2 4" xfId="10550"/>
    <cellStyle name="Note 6 25 2 4 2" xfId="27985"/>
    <cellStyle name="Note 6 25 2 4 3" xfId="42437"/>
    <cellStyle name="Note 6 25 2 5" xfId="12970"/>
    <cellStyle name="Note 6 25 2 5 2" xfId="30405"/>
    <cellStyle name="Note 6 25 2 5 3" xfId="44857"/>
    <cellStyle name="Note 6 25 2 6" xfId="19977"/>
    <cellStyle name="Note 6 25 3" xfId="3137"/>
    <cellStyle name="Note 6 25 3 2" xfId="5648"/>
    <cellStyle name="Note 6 25 3 2 2" xfId="14865"/>
    <cellStyle name="Note 6 25 3 2 2 2" xfId="32300"/>
    <cellStyle name="Note 6 25 3 2 2 3" xfId="46752"/>
    <cellStyle name="Note 6 25 3 2 3" xfId="17326"/>
    <cellStyle name="Note 6 25 3 2 3 2" xfId="34761"/>
    <cellStyle name="Note 6 25 3 2 3 3" xfId="49213"/>
    <cellStyle name="Note 6 25 3 2 4" xfId="23084"/>
    <cellStyle name="Note 6 25 3 2 5" xfId="37536"/>
    <cellStyle name="Note 6 25 3 3" xfId="8110"/>
    <cellStyle name="Note 6 25 3 3 2" xfId="25545"/>
    <cellStyle name="Note 6 25 3 3 3" xfId="39997"/>
    <cellStyle name="Note 6 25 3 4" xfId="10551"/>
    <cellStyle name="Note 6 25 3 4 2" xfId="27986"/>
    <cellStyle name="Note 6 25 3 4 3" xfId="42438"/>
    <cellStyle name="Note 6 25 3 5" xfId="12971"/>
    <cellStyle name="Note 6 25 3 5 2" xfId="30406"/>
    <cellStyle name="Note 6 25 3 5 3" xfId="44858"/>
    <cellStyle name="Note 6 25 3 6" xfId="19978"/>
    <cellStyle name="Note 6 25 4" xfId="3138"/>
    <cellStyle name="Note 6 25 4 2" xfId="5649"/>
    <cellStyle name="Note 6 25 4 2 2" xfId="23085"/>
    <cellStyle name="Note 6 25 4 2 3" xfId="37537"/>
    <cellStyle name="Note 6 25 4 3" xfId="8111"/>
    <cellStyle name="Note 6 25 4 3 2" xfId="25546"/>
    <cellStyle name="Note 6 25 4 3 3" xfId="39998"/>
    <cellStyle name="Note 6 25 4 4" xfId="10552"/>
    <cellStyle name="Note 6 25 4 4 2" xfId="27987"/>
    <cellStyle name="Note 6 25 4 4 3" xfId="42439"/>
    <cellStyle name="Note 6 25 4 5" xfId="12972"/>
    <cellStyle name="Note 6 25 4 5 2" xfId="30407"/>
    <cellStyle name="Note 6 25 4 5 3" xfId="44859"/>
    <cellStyle name="Note 6 25 4 6" xfId="15564"/>
    <cellStyle name="Note 6 25 4 6 2" xfId="32999"/>
    <cellStyle name="Note 6 25 4 6 3" xfId="47451"/>
    <cellStyle name="Note 6 25 4 7" xfId="19979"/>
    <cellStyle name="Note 6 25 4 8" xfId="20726"/>
    <cellStyle name="Note 6 25 5" xfId="5646"/>
    <cellStyle name="Note 6 25 5 2" xfId="14863"/>
    <cellStyle name="Note 6 25 5 2 2" xfId="32298"/>
    <cellStyle name="Note 6 25 5 2 3" xfId="46750"/>
    <cellStyle name="Note 6 25 5 3" xfId="17324"/>
    <cellStyle name="Note 6 25 5 3 2" xfId="34759"/>
    <cellStyle name="Note 6 25 5 3 3" xfId="49211"/>
    <cellStyle name="Note 6 25 5 4" xfId="23082"/>
    <cellStyle name="Note 6 25 5 5" xfId="37534"/>
    <cellStyle name="Note 6 25 6" xfId="8108"/>
    <cellStyle name="Note 6 25 6 2" xfId="25543"/>
    <cellStyle name="Note 6 25 6 3" xfId="39995"/>
    <cellStyle name="Note 6 25 7" xfId="10549"/>
    <cellStyle name="Note 6 25 7 2" xfId="27984"/>
    <cellStyle name="Note 6 25 7 3" xfId="42436"/>
    <cellStyle name="Note 6 25 8" xfId="12969"/>
    <cellStyle name="Note 6 25 8 2" xfId="30404"/>
    <cellStyle name="Note 6 25 8 3" xfId="44856"/>
    <cellStyle name="Note 6 25 9" xfId="19976"/>
    <cellStyle name="Note 6 26" xfId="3139"/>
    <cellStyle name="Note 6 26 2" xfId="3140"/>
    <cellStyle name="Note 6 26 2 2" xfId="5651"/>
    <cellStyle name="Note 6 26 2 2 2" xfId="14867"/>
    <cellStyle name="Note 6 26 2 2 2 2" xfId="32302"/>
    <cellStyle name="Note 6 26 2 2 2 3" xfId="46754"/>
    <cellStyle name="Note 6 26 2 2 3" xfId="17328"/>
    <cellStyle name="Note 6 26 2 2 3 2" xfId="34763"/>
    <cellStyle name="Note 6 26 2 2 3 3" xfId="49215"/>
    <cellStyle name="Note 6 26 2 2 4" xfId="23087"/>
    <cellStyle name="Note 6 26 2 2 5" xfId="37539"/>
    <cellStyle name="Note 6 26 2 3" xfId="8113"/>
    <cellStyle name="Note 6 26 2 3 2" xfId="25548"/>
    <cellStyle name="Note 6 26 2 3 3" xfId="40000"/>
    <cellStyle name="Note 6 26 2 4" xfId="10554"/>
    <cellStyle name="Note 6 26 2 4 2" xfId="27989"/>
    <cellStyle name="Note 6 26 2 4 3" xfId="42441"/>
    <cellStyle name="Note 6 26 2 5" xfId="12974"/>
    <cellStyle name="Note 6 26 2 5 2" xfId="30409"/>
    <cellStyle name="Note 6 26 2 5 3" xfId="44861"/>
    <cellStyle name="Note 6 26 2 6" xfId="19981"/>
    <cellStyle name="Note 6 26 3" xfId="3141"/>
    <cellStyle name="Note 6 26 3 2" xfId="5652"/>
    <cellStyle name="Note 6 26 3 2 2" xfId="14868"/>
    <cellStyle name="Note 6 26 3 2 2 2" xfId="32303"/>
    <cellStyle name="Note 6 26 3 2 2 3" xfId="46755"/>
    <cellStyle name="Note 6 26 3 2 3" xfId="17329"/>
    <cellStyle name="Note 6 26 3 2 3 2" xfId="34764"/>
    <cellStyle name="Note 6 26 3 2 3 3" xfId="49216"/>
    <cellStyle name="Note 6 26 3 2 4" xfId="23088"/>
    <cellStyle name="Note 6 26 3 2 5" xfId="37540"/>
    <cellStyle name="Note 6 26 3 3" xfId="8114"/>
    <cellStyle name="Note 6 26 3 3 2" xfId="25549"/>
    <cellStyle name="Note 6 26 3 3 3" xfId="40001"/>
    <cellStyle name="Note 6 26 3 4" xfId="10555"/>
    <cellStyle name="Note 6 26 3 4 2" xfId="27990"/>
    <cellStyle name="Note 6 26 3 4 3" xfId="42442"/>
    <cellStyle name="Note 6 26 3 5" xfId="12975"/>
    <cellStyle name="Note 6 26 3 5 2" xfId="30410"/>
    <cellStyle name="Note 6 26 3 5 3" xfId="44862"/>
    <cellStyle name="Note 6 26 3 6" xfId="19982"/>
    <cellStyle name="Note 6 26 4" xfId="3142"/>
    <cellStyle name="Note 6 26 4 2" xfId="5653"/>
    <cellStyle name="Note 6 26 4 2 2" xfId="23089"/>
    <cellStyle name="Note 6 26 4 2 3" xfId="37541"/>
    <cellStyle name="Note 6 26 4 3" xfId="8115"/>
    <cellStyle name="Note 6 26 4 3 2" xfId="25550"/>
    <cellStyle name="Note 6 26 4 3 3" xfId="40002"/>
    <cellStyle name="Note 6 26 4 4" xfId="10556"/>
    <cellStyle name="Note 6 26 4 4 2" xfId="27991"/>
    <cellStyle name="Note 6 26 4 4 3" xfId="42443"/>
    <cellStyle name="Note 6 26 4 5" xfId="12976"/>
    <cellStyle name="Note 6 26 4 5 2" xfId="30411"/>
    <cellStyle name="Note 6 26 4 5 3" xfId="44863"/>
    <cellStyle name="Note 6 26 4 6" xfId="15565"/>
    <cellStyle name="Note 6 26 4 6 2" xfId="33000"/>
    <cellStyle name="Note 6 26 4 6 3" xfId="47452"/>
    <cellStyle name="Note 6 26 4 7" xfId="19983"/>
    <cellStyle name="Note 6 26 4 8" xfId="20727"/>
    <cellStyle name="Note 6 26 5" xfId="5650"/>
    <cellStyle name="Note 6 26 5 2" xfId="14866"/>
    <cellStyle name="Note 6 26 5 2 2" xfId="32301"/>
    <cellStyle name="Note 6 26 5 2 3" xfId="46753"/>
    <cellStyle name="Note 6 26 5 3" xfId="17327"/>
    <cellStyle name="Note 6 26 5 3 2" xfId="34762"/>
    <cellStyle name="Note 6 26 5 3 3" xfId="49214"/>
    <cellStyle name="Note 6 26 5 4" xfId="23086"/>
    <cellStyle name="Note 6 26 5 5" xfId="37538"/>
    <cellStyle name="Note 6 26 6" xfId="8112"/>
    <cellStyle name="Note 6 26 6 2" xfId="25547"/>
    <cellStyle name="Note 6 26 6 3" xfId="39999"/>
    <cellStyle name="Note 6 26 7" xfId="10553"/>
    <cellStyle name="Note 6 26 7 2" xfId="27988"/>
    <cellStyle name="Note 6 26 7 3" xfId="42440"/>
    <cellStyle name="Note 6 26 8" xfId="12973"/>
    <cellStyle name="Note 6 26 8 2" xfId="30408"/>
    <cellStyle name="Note 6 26 8 3" xfId="44860"/>
    <cellStyle name="Note 6 26 9" xfId="19980"/>
    <cellStyle name="Note 6 27" xfId="3143"/>
    <cellStyle name="Note 6 27 2" xfId="3144"/>
    <cellStyle name="Note 6 27 2 2" xfId="5655"/>
    <cellStyle name="Note 6 27 2 2 2" xfId="14870"/>
    <cellStyle name="Note 6 27 2 2 2 2" xfId="32305"/>
    <cellStyle name="Note 6 27 2 2 2 3" xfId="46757"/>
    <cellStyle name="Note 6 27 2 2 3" xfId="17331"/>
    <cellStyle name="Note 6 27 2 2 3 2" xfId="34766"/>
    <cellStyle name="Note 6 27 2 2 3 3" xfId="49218"/>
    <cellStyle name="Note 6 27 2 2 4" xfId="23091"/>
    <cellStyle name="Note 6 27 2 2 5" xfId="37543"/>
    <cellStyle name="Note 6 27 2 3" xfId="8117"/>
    <cellStyle name="Note 6 27 2 3 2" xfId="25552"/>
    <cellStyle name="Note 6 27 2 3 3" xfId="40004"/>
    <cellStyle name="Note 6 27 2 4" xfId="10558"/>
    <cellStyle name="Note 6 27 2 4 2" xfId="27993"/>
    <cellStyle name="Note 6 27 2 4 3" xfId="42445"/>
    <cellStyle name="Note 6 27 2 5" xfId="12978"/>
    <cellStyle name="Note 6 27 2 5 2" xfId="30413"/>
    <cellStyle name="Note 6 27 2 5 3" xfId="44865"/>
    <cellStyle name="Note 6 27 2 6" xfId="19985"/>
    <cellStyle name="Note 6 27 3" xfId="3145"/>
    <cellStyle name="Note 6 27 3 2" xfId="5656"/>
    <cellStyle name="Note 6 27 3 2 2" xfId="14871"/>
    <cellStyle name="Note 6 27 3 2 2 2" xfId="32306"/>
    <cellStyle name="Note 6 27 3 2 2 3" xfId="46758"/>
    <cellStyle name="Note 6 27 3 2 3" xfId="17332"/>
    <cellStyle name="Note 6 27 3 2 3 2" xfId="34767"/>
    <cellStyle name="Note 6 27 3 2 3 3" xfId="49219"/>
    <cellStyle name="Note 6 27 3 2 4" xfId="23092"/>
    <cellStyle name="Note 6 27 3 2 5" xfId="37544"/>
    <cellStyle name="Note 6 27 3 3" xfId="8118"/>
    <cellStyle name="Note 6 27 3 3 2" xfId="25553"/>
    <cellStyle name="Note 6 27 3 3 3" xfId="40005"/>
    <cellStyle name="Note 6 27 3 4" xfId="10559"/>
    <cellStyle name="Note 6 27 3 4 2" xfId="27994"/>
    <cellStyle name="Note 6 27 3 4 3" xfId="42446"/>
    <cellStyle name="Note 6 27 3 5" xfId="12979"/>
    <cellStyle name="Note 6 27 3 5 2" xfId="30414"/>
    <cellStyle name="Note 6 27 3 5 3" xfId="44866"/>
    <cellStyle name="Note 6 27 3 6" xfId="19986"/>
    <cellStyle name="Note 6 27 4" xfId="3146"/>
    <cellStyle name="Note 6 27 4 2" xfId="5657"/>
    <cellStyle name="Note 6 27 4 2 2" xfId="23093"/>
    <cellStyle name="Note 6 27 4 2 3" xfId="37545"/>
    <cellStyle name="Note 6 27 4 3" xfId="8119"/>
    <cellStyle name="Note 6 27 4 3 2" xfId="25554"/>
    <cellStyle name="Note 6 27 4 3 3" xfId="40006"/>
    <cellStyle name="Note 6 27 4 4" xfId="10560"/>
    <cellStyle name="Note 6 27 4 4 2" xfId="27995"/>
    <cellStyle name="Note 6 27 4 4 3" xfId="42447"/>
    <cellStyle name="Note 6 27 4 5" xfId="12980"/>
    <cellStyle name="Note 6 27 4 5 2" xfId="30415"/>
    <cellStyle name="Note 6 27 4 5 3" xfId="44867"/>
    <cellStyle name="Note 6 27 4 6" xfId="15566"/>
    <cellStyle name="Note 6 27 4 6 2" xfId="33001"/>
    <cellStyle name="Note 6 27 4 6 3" xfId="47453"/>
    <cellStyle name="Note 6 27 4 7" xfId="19987"/>
    <cellStyle name="Note 6 27 4 8" xfId="20728"/>
    <cellStyle name="Note 6 27 5" xfId="5654"/>
    <cellStyle name="Note 6 27 5 2" xfId="14869"/>
    <cellStyle name="Note 6 27 5 2 2" xfId="32304"/>
    <cellStyle name="Note 6 27 5 2 3" xfId="46756"/>
    <cellStyle name="Note 6 27 5 3" xfId="17330"/>
    <cellStyle name="Note 6 27 5 3 2" xfId="34765"/>
    <cellStyle name="Note 6 27 5 3 3" xfId="49217"/>
    <cellStyle name="Note 6 27 5 4" xfId="23090"/>
    <cellStyle name="Note 6 27 5 5" xfId="37542"/>
    <cellStyle name="Note 6 27 6" xfId="8116"/>
    <cellStyle name="Note 6 27 6 2" xfId="25551"/>
    <cellStyle name="Note 6 27 6 3" xfId="40003"/>
    <cellStyle name="Note 6 27 7" xfId="10557"/>
    <cellStyle name="Note 6 27 7 2" xfId="27992"/>
    <cellStyle name="Note 6 27 7 3" xfId="42444"/>
    <cellStyle name="Note 6 27 8" xfId="12977"/>
    <cellStyle name="Note 6 27 8 2" xfId="30412"/>
    <cellStyle name="Note 6 27 8 3" xfId="44864"/>
    <cellStyle name="Note 6 27 9" xfId="19984"/>
    <cellStyle name="Note 6 28" xfId="3147"/>
    <cellStyle name="Note 6 28 2" xfId="5658"/>
    <cellStyle name="Note 6 28 2 2" xfId="14872"/>
    <cellStyle name="Note 6 28 2 2 2" xfId="32307"/>
    <cellStyle name="Note 6 28 2 2 3" xfId="46759"/>
    <cellStyle name="Note 6 28 2 3" xfId="17333"/>
    <cellStyle name="Note 6 28 2 3 2" xfId="34768"/>
    <cellStyle name="Note 6 28 2 3 3" xfId="49220"/>
    <cellStyle name="Note 6 28 2 4" xfId="23094"/>
    <cellStyle name="Note 6 28 2 5" xfId="37546"/>
    <cellStyle name="Note 6 28 3" xfId="8120"/>
    <cellStyle name="Note 6 28 3 2" xfId="25555"/>
    <cellStyle name="Note 6 28 3 3" xfId="40007"/>
    <cellStyle name="Note 6 28 4" xfId="10561"/>
    <cellStyle name="Note 6 28 4 2" xfId="27996"/>
    <cellStyle name="Note 6 28 4 3" xfId="42448"/>
    <cellStyle name="Note 6 28 5" xfId="12981"/>
    <cellStyle name="Note 6 28 5 2" xfId="30416"/>
    <cellStyle name="Note 6 28 5 3" xfId="44868"/>
    <cellStyle name="Note 6 28 6" xfId="19988"/>
    <cellStyle name="Note 6 29" xfId="3148"/>
    <cellStyle name="Note 6 29 2" xfId="5659"/>
    <cellStyle name="Note 6 29 2 2" xfId="14873"/>
    <cellStyle name="Note 6 29 2 2 2" xfId="32308"/>
    <cellStyle name="Note 6 29 2 2 3" xfId="46760"/>
    <cellStyle name="Note 6 29 2 3" xfId="17334"/>
    <cellStyle name="Note 6 29 2 3 2" xfId="34769"/>
    <cellStyle name="Note 6 29 2 3 3" xfId="49221"/>
    <cellStyle name="Note 6 29 2 4" xfId="23095"/>
    <cellStyle name="Note 6 29 2 5" xfId="37547"/>
    <cellStyle name="Note 6 29 3" xfId="8121"/>
    <cellStyle name="Note 6 29 3 2" xfId="25556"/>
    <cellStyle name="Note 6 29 3 3" xfId="40008"/>
    <cellStyle name="Note 6 29 4" xfId="10562"/>
    <cellStyle name="Note 6 29 4 2" xfId="27997"/>
    <cellStyle name="Note 6 29 4 3" xfId="42449"/>
    <cellStyle name="Note 6 29 5" xfId="12982"/>
    <cellStyle name="Note 6 29 5 2" xfId="30417"/>
    <cellStyle name="Note 6 29 5 3" xfId="44869"/>
    <cellStyle name="Note 6 29 6" xfId="19989"/>
    <cellStyle name="Note 6 3" xfId="3149"/>
    <cellStyle name="Note 6 3 10" xfId="8122"/>
    <cellStyle name="Note 6 3 10 2" xfId="25557"/>
    <cellStyle name="Note 6 3 10 3" xfId="40009"/>
    <cellStyle name="Note 6 3 11" xfId="10563"/>
    <cellStyle name="Note 6 3 11 2" xfId="27998"/>
    <cellStyle name="Note 6 3 11 3" xfId="42450"/>
    <cellStyle name="Note 6 3 12" xfId="12983"/>
    <cellStyle name="Note 6 3 12 2" xfId="30418"/>
    <cellStyle name="Note 6 3 12 3" xfId="44870"/>
    <cellStyle name="Note 6 3 13" xfId="19990"/>
    <cellStyle name="Note 6 3 2" xfId="3150"/>
    <cellStyle name="Note 6 3 2 2" xfId="3151"/>
    <cellStyle name="Note 6 3 2 2 2" xfId="5662"/>
    <cellStyle name="Note 6 3 2 2 2 2" xfId="14876"/>
    <cellStyle name="Note 6 3 2 2 2 2 2" xfId="32311"/>
    <cellStyle name="Note 6 3 2 2 2 2 3" xfId="46763"/>
    <cellStyle name="Note 6 3 2 2 2 3" xfId="17337"/>
    <cellStyle name="Note 6 3 2 2 2 3 2" xfId="34772"/>
    <cellStyle name="Note 6 3 2 2 2 3 3" xfId="49224"/>
    <cellStyle name="Note 6 3 2 2 2 4" xfId="23098"/>
    <cellStyle name="Note 6 3 2 2 2 5" xfId="37550"/>
    <cellStyle name="Note 6 3 2 2 3" xfId="8124"/>
    <cellStyle name="Note 6 3 2 2 3 2" xfId="25559"/>
    <cellStyle name="Note 6 3 2 2 3 3" xfId="40011"/>
    <cellStyle name="Note 6 3 2 2 4" xfId="10565"/>
    <cellStyle name="Note 6 3 2 2 4 2" xfId="28000"/>
    <cellStyle name="Note 6 3 2 2 4 3" xfId="42452"/>
    <cellStyle name="Note 6 3 2 2 5" xfId="12985"/>
    <cellStyle name="Note 6 3 2 2 5 2" xfId="30420"/>
    <cellStyle name="Note 6 3 2 2 5 3" xfId="44872"/>
    <cellStyle name="Note 6 3 2 2 6" xfId="19992"/>
    <cellStyle name="Note 6 3 2 3" xfId="3152"/>
    <cellStyle name="Note 6 3 2 3 2" xfId="5663"/>
    <cellStyle name="Note 6 3 2 3 2 2" xfId="14877"/>
    <cellStyle name="Note 6 3 2 3 2 2 2" xfId="32312"/>
    <cellStyle name="Note 6 3 2 3 2 2 3" xfId="46764"/>
    <cellStyle name="Note 6 3 2 3 2 3" xfId="17338"/>
    <cellStyle name="Note 6 3 2 3 2 3 2" xfId="34773"/>
    <cellStyle name="Note 6 3 2 3 2 3 3" xfId="49225"/>
    <cellStyle name="Note 6 3 2 3 2 4" xfId="23099"/>
    <cellStyle name="Note 6 3 2 3 2 5" xfId="37551"/>
    <cellStyle name="Note 6 3 2 3 3" xfId="8125"/>
    <cellStyle name="Note 6 3 2 3 3 2" xfId="25560"/>
    <cellStyle name="Note 6 3 2 3 3 3" xfId="40012"/>
    <cellStyle name="Note 6 3 2 3 4" xfId="10566"/>
    <cellStyle name="Note 6 3 2 3 4 2" xfId="28001"/>
    <cellStyle name="Note 6 3 2 3 4 3" xfId="42453"/>
    <cellStyle name="Note 6 3 2 3 5" xfId="12986"/>
    <cellStyle name="Note 6 3 2 3 5 2" xfId="30421"/>
    <cellStyle name="Note 6 3 2 3 5 3" xfId="44873"/>
    <cellStyle name="Note 6 3 2 3 6" xfId="19993"/>
    <cellStyle name="Note 6 3 2 4" xfId="3153"/>
    <cellStyle name="Note 6 3 2 4 2" xfId="5664"/>
    <cellStyle name="Note 6 3 2 4 2 2" xfId="23100"/>
    <cellStyle name="Note 6 3 2 4 2 3" xfId="37552"/>
    <cellStyle name="Note 6 3 2 4 3" xfId="8126"/>
    <cellStyle name="Note 6 3 2 4 3 2" xfId="25561"/>
    <cellStyle name="Note 6 3 2 4 3 3" xfId="40013"/>
    <cellStyle name="Note 6 3 2 4 4" xfId="10567"/>
    <cellStyle name="Note 6 3 2 4 4 2" xfId="28002"/>
    <cellStyle name="Note 6 3 2 4 4 3" xfId="42454"/>
    <cellStyle name="Note 6 3 2 4 5" xfId="12987"/>
    <cellStyle name="Note 6 3 2 4 5 2" xfId="30422"/>
    <cellStyle name="Note 6 3 2 4 5 3" xfId="44874"/>
    <cellStyle name="Note 6 3 2 4 6" xfId="15567"/>
    <cellStyle name="Note 6 3 2 4 6 2" xfId="33002"/>
    <cellStyle name="Note 6 3 2 4 6 3" xfId="47454"/>
    <cellStyle name="Note 6 3 2 4 7" xfId="19994"/>
    <cellStyle name="Note 6 3 2 4 8" xfId="20729"/>
    <cellStyle name="Note 6 3 2 5" xfId="5661"/>
    <cellStyle name="Note 6 3 2 5 2" xfId="14875"/>
    <cellStyle name="Note 6 3 2 5 2 2" xfId="32310"/>
    <cellStyle name="Note 6 3 2 5 2 3" xfId="46762"/>
    <cellStyle name="Note 6 3 2 5 3" xfId="17336"/>
    <cellStyle name="Note 6 3 2 5 3 2" xfId="34771"/>
    <cellStyle name="Note 6 3 2 5 3 3" xfId="49223"/>
    <cellStyle name="Note 6 3 2 5 4" xfId="23097"/>
    <cellStyle name="Note 6 3 2 5 5" xfId="37549"/>
    <cellStyle name="Note 6 3 2 6" xfId="8123"/>
    <cellStyle name="Note 6 3 2 6 2" xfId="25558"/>
    <cellStyle name="Note 6 3 2 6 3" xfId="40010"/>
    <cellStyle name="Note 6 3 2 7" xfId="10564"/>
    <cellStyle name="Note 6 3 2 7 2" xfId="27999"/>
    <cellStyle name="Note 6 3 2 7 3" xfId="42451"/>
    <cellStyle name="Note 6 3 2 8" xfId="12984"/>
    <cellStyle name="Note 6 3 2 8 2" xfId="30419"/>
    <cellStyle name="Note 6 3 2 8 3" xfId="44871"/>
    <cellStyle name="Note 6 3 2 9" xfId="19991"/>
    <cellStyle name="Note 6 3 3" xfId="3154"/>
    <cellStyle name="Note 6 3 3 2" xfId="3155"/>
    <cellStyle name="Note 6 3 3 2 2" xfId="5666"/>
    <cellStyle name="Note 6 3 3 2 2 2" xfId="14879"/>
    <cellStyle name="Note 6 3 3 2 2 2 2" xfId="32314"/>
    <cellStyle name="Note 6 3 3 2 2 2 3" xfId="46766"/>
    <cellStyle name="Note 6 3 3 2 2 3" xfId="17340"/>
    <cellStyle name="Note 6 3 3 2 2 3 2" xfId="34775"/>
    <cellStyle name="Note 6 3 3 2 2 3 3" xfId="49227"/>
    <cellStyle name="Note 6 3 3 2 2 4" xfId="23102"/>
    <cellStyle name="Note 6 3 3 2 2 5" xfId="37554"/>
    <cellStyle name="Note 6 3 3 2 3" xfId="8128"/>
    <cellStyle name="Note 6 3 3 2 3 2" xfId="25563"/>
    <cellStyle name="Note 6 3 3 2 3 3" xfId="40015"/>
    <cellStyle name="Note 6 3 3 2 4" xfId="10569"/>
    <cellStyle name="Note 6 3 3 2 4 2" xfId="28004"/>
    <cellStyle name="Note 6 3 3 2 4 3" xfId="42456"/>
    <cellStyle name="Note 6 3 3 2 5" xfId="12989"/>
    <cellStyle name="Note 6 3 3 2 5 2" xfId="30424"/>
    <cellStyle name="Note 6 3 3 2 5 3" xfId="44876"/>
    <cellStyle name="Note 6 3 3 2 6" xfId="19996"/>
    <cellStyle name="Note 6 3 3 3" xfId="3156"/>
    <cellStyle name="Note 6 3 3 3 2" xfId="5667"/>
    <cellStyle name="Note 6 3 3 3 2 2" xfId="14880"/>
    <cellStyle name="Note 6 3 3 3 2 2 2" xfId="32315"/>
    <cellStyle name="Note 6 3 3 3 2 2 3" xfId="46767"/>
    <cellStyle name="Note 6 3 3 3 2 3" xfId="17341"/>
    <cellStyle name="Note 6 3 3 3 2 3 2" xfId="34776"/>
    <cellStyle name="Note 6 3 3 3 2 3 3" xfId="49228"/>
    <cellStyle name="Note 6 3 3 3 2 4" xfId="23103"/>
    <cellStyle name="Note 6 3 3 3 2 5" xfId="37555"/>
    <cellStyle name="Note 6 3 3 3 3" xfId="8129"/>
    <cellStyle name="Note 6 3 3 3 3 2" xfId="25564"/>
    <cellStyle name="Note 6 3 3 3 3 3" xfId="40016"/>
    <cellStyle name="Note 6 3 3 3 4" xfId="10570"/>
    <cellStyle name="Note 6 3 3 3 4 2" xfId="28005"/>
    <cellStyle name="Note 6 3 3 3 4 3" xfId="42457"/>
    <cellStyle name="Note 6 3 3 3 5" xfId="12990"/>
    <cellStyle name="Note 6 3 3 3 5 2" xfId="30425"/>
    <cellStyle name="Note 6 3 3 3 5 3" xfId="44877"/>
    <cellStyle name="Note 6 3 3 3 6" xfId="19997"/>
    <cellStyle name="Note 6 3 3 4" xfId="3157"/>
    <cellStyle name="Note 6 3 3 4 2" xfId="5668"/>
    <cellStyle name="Note 6 3 3 4 2 2" xfId="23104"/>
    <cellStyle name="Note 6 3 3 4 2 3" xfId="37556"/>
    <cellStyle name="Note 6 3 3 4 3" xfId="8130"/>
    <cellStyle name="Note 6 3 3 4 3 2" xfId="25565"/>
    <cellStyle name="Note 6 3 3 4 3 3" xfId="40017"/>
    <cellStyle name="Note 6 3 3 4 4" xfId="10571"/>
    <cellStyle name="Note 6 3 3 4 4 2" xfId="28006"/>
    <cellStyle name="Note 6 3 3 4 4 3" xfId="42458"/>
    <cellStyle name="Note 6 3 3 4 5" xfId="12991"/>
    <cellStyle name="Note 6 3 3 4 5 2" xfId="30426"/>
    <cellStyle name="Note 6 3 3 4 5 3" xfId="44878"/>
    <cellStyle name="Note 6 3 3 4 6" xfId="15568"/>
    <cellStyle name="Note 6 3 3 4 6 2" xfId="33003"/>
    <cellStyle name="Note 6 3 3 4 6 3" xfId="47455"/>
    <cellStyle name="Note 6 3 3 4 7" xfId="19998"/>
    <cellStyle name="Note 6 3 3 4 8" xfId="20730"/>
    <cellStyle name="Note 6 3 3 5" xfId="5665"/>
    <cellStyle name="Note 6 3 3 5 2" xfId="14878"/>
    <cellStyle name="Note 6 3 3 5 2 2" xfId="32313"/>
    <cellStyle name="Note 6 3 3 5 2 3" xfId="46765"/>
    <cellStyle name="Note 6 3 3 5 3" xfId="17339"/>
    <cellStyle name="Note 6 3 3 5 3 2" xfId="34774"/>
    <cellStyle name="Note 6 3 3 5 3 3" xfId="49226"/>
    <cellStyle name="Note 6 3 3 5 4" xfId="23101"/>
    <cellStyle name="Note 6 3 3 5 5" xfId="37553"/>
    <cellStyle name="Note 6 3 3 6" xfId="8127"/>
    <cellStyle name="Note 6 3 3 6 2" xfId="25562"/>
    <cellStyle name="Note 6 3 3 6 3" xfId="40014"/>
    <cellStyle name="Note 6 3 3 7" xfId="10568"/>
    <cellStyle name="Note 6 3 3 7 2" xfId="28003"/>
    <cellStyle name="Note 6 3 3 7 3" xfId="42455"/>
    <cellStyle name="Note 6 3 3 8" xfId="12988"/>
    <cellStyle name="Note 6 3 3 8 2" xfId="30423"/>
    <cellStyle name="Note 6 3 3 8 3" xfId="44875"/>
    <cellStyle name="Note 6 3 3 9" xfId="19995"/>
    <cellStyle name="Note 6 3 4" xfId="3158"/>
    <cellStyle name="Note 6 3 4 2" xfId="3159"/>
    <cellStyle name="Note 6 3 4 2 2" xfId="5670"/>
    <cellStyle name="Note 6 3 4 2 2 2" xfId="14882"/>
    <cellStyle name="Note 6 3 4 2 2 2 2" xfId="32317"/>
    <cellStyle name="Note 6 3 4 2 2 2 3" xfId="46769"/>
    <cellStyle name="Note 6 3 4 2 2 3" xfId="17343"/>
    <cellStyle name="Note 6 3 4 2 2 3 2" xfId="34778"/>
    <cellStyle name="Note 6 3 4 2 2 3 3" xfId="49230"/>
    <cellStyle name="Note 6 3 4 2 2 4" xfId="23106"/>
    <cellStyle name="Note 6 3 4 2 2 5" xfId="37558"/>
    <cellStyle name="Note 6 3 4 2 3" xfId="8132"/>
    <cellStyle name="Note 6 3 4 2 3 2" xfId="25567"/>
    <cellStyle name="Note 6 3 4 2 3 3" xfId="40019"/>
    <cellStyle name="Note 6 3 4 2 4" xfId="10573"/>
    <cellStyle name="Note 6 3 4 2 4 2" xfId="28008"/>
    <cellStyle name="Note 6 3 4 2 4 3" xfId="42460"/>
    <cellStyle name="Note 6 3 4 2 5" xfId="12993"/>
    <cellStyle name="Note 6 3 4 2 5 2" xfId="30428"/>
    <cellStyle name="Note 6 3 4 2 5 3" xfId="44880"/>
    <cellStyle name="Note 6 3 4 2 6" xfId="20000"/>
    <cellStyle name="Note 6 3 4 3" xfId="3160"/>
    <cellStyle name="Note 6 3 4 3 2" xfId="5671"/>
    <cellStyle name="Note 6 3 4 3 2 2" xfId="14883"/>
    <cellStyle name="Note 6 3 4 3 2 2 2" xfId="32318"/>
    <cellStyle name="Note 6 3 4 3 2 2 3" xfId="46770"/>
    <cellStyle name="Note 6 3 4 3 2 3" xfId="17344"/>
    <cellStyle name="Note 6 3 4 3 2 3 2" xfId="34779"/>
    <cellStyle name="Note 6 3 4 3 2 3 3" xfId="49231"/>
    <cellStyle name="Note 6 3 4 3 2 4" xfId="23107"/>
    <cellStyle name="Note 6 3 4 3 2 5" xfId="37559"/>
    <cellStyle name="Note 6 3 4 3 3" xfId="8133"/>
    <cellStyle name="Note 6 3 4 3 3 2" xfId="25568"/>
    <cellStyle name="Note 6 3 4 3 3 3" xfId="40020"/>
    <cellStyle name="Note 6 3 4 3 4" xfId="10574"/>
    <cellStyle name="Note 6 3 4 3 4 2" xfId="28009"/>
    <cellStyle name="Note 6 3 4 3 4 3" xfId="42461"/>
    <cellStyle name="Note 6 3 4 3 5" xfId="12994"/>
    <cellStyle name="Note 6 3 4 3 5 2" xfId="30429"/>
    <cellStyle name="Note 6 3 4 3 5 3" xfId="44881"/>
    <cellStyle name="Note 6 3 4 3 6" xfId="20001"/>
    <cellStyle name="Note 6 3 4 4" xfId="3161"/>
    <cellStyle name="Note 6 3 4 4 2" xfId="5672"/>
    <cellStyle name="Note 6 3 4 4 2 2" xfId="23108"/>
    <cellStyle name="Note 6 3 4 4 2 3" xfId="37560"/>
    <cellStyle name="Note 6 3 4 4 3" xfId="8134"/>
    <cellStyle name="Note 6 3 4 4 3 2" xfId="25569"/>
    <cellStyle name="Note 6 3 4 4 3 3" xfId="40021"/>
    <cellStyle name="Note 6 3 4 4 4" xfId="10575"/>
    <cellStyle name="Note 6 3 4 4 4 2" xfId="28010"/>
    <cellStyle name="Note 6 3 4 4 4 3" xfId="42462"/>
    <cellStyle name="Note 6 3 4 4 5" xfId="12995"/>
    <cellStyle name="Note 6 3 4 4 5 2" xfId="30430"/>
    <cellStyle name="Note 6 3 4 4 5 3" xfId="44882"/>
    <cellStyle name="Note 6 3 4 4 6" xfId="15569"/>
    <cellStyle name="Note 6 3 4 4 6 2" xfId="33004"/>
    <cellStyle name="Note 6 3 4 4 6 3" xfId="47456"/>
    <cellStyle name="Note 6 3 4 4 7" xfId="20002"/>
    <cellStyle name="Note 6 3 4 4 8" xfId="20731"/>
    <cellStyle name="Note 6 3 4 5" xfId="5669"/>
    <cellStyle name="Note 6 3 4 5 2" xfId="14881"/>
    <cellStyle name="Note 6 3 4 5 2 2" xfId="32316"/>
    <cellStyle name="Note 6 3 4 5 2 3" xfId="46768"/>
    <cellStyle name="Note 6 3 4 5 3" xfId="17342"/>
    <cellStyle name="Note 6 3 4 5 3 2" xfId="34777"/>
    <cellStyle name="Note 6 3 4 5 3 3" xfId="49229"/>
    <cellStyle name="Note 6 3 4 5 4" xfId="23105"/>
    <cellStyle name="Note 6 3 4 5 5" xfId="37557"/>
    <cellStyle name="Note 6 3 4 6" xfId="8131"/>
    <cellStyle name="Note 6 3 4 6 2" xfId="25566"/>
    <cellStyle name="Note 6 3 4 6 3" xfId="40018"/>
    <cellStyle name="Note 6 3 4 7" xfId="10572"/>
    <cellStyle name="Note 6 3 4 7 2" xfId="28007"/>
    <cellStyle name="Note 6 3 4 7 3" xfId="42459"/>
    <cellStyle name="Note 6 3 4 8" xfId="12992"/>
    <cellStyle name="Note 6 3 4 8 2" xfId="30427"/>
    <cellStyle name="Note 6 3 4 8 3" xfId="44879"/>
    <cellStyle name="Note 6 3 4 9" xfId="19999"/>
    <cellStyle name="Note 6 3 5" xfId="3162"/>
    <cellStyle name="Note 6 3 5 2" xfId="3163"/>
    <cellStyle name="Note 6 3 5 2 2" xfId="5674"/>
    <cellStyle name="Note 6 3 5 2 2 2" xfId="14885"/>
    <cellStyle name="Note 6 3 5 2 2 2 2" xfId="32320"/>
    <cellStyle name="Note 6 3 5 2 2 2 3" xfId="46772"/>
    <cellStyle name="Note 6 3 5 2 2 3" xfId="17346"/>
    <cellStyle name="Note 6 3 5 2 2 3 2" xfId="34781"/>
    <cellStyle name="Note 6 3 5 2 2 3 3" xfId="49233"/>
    <cellStyle name="Note 6 3 5 2 2 4" xfId="23110"/>
    <cellStyle name="Note 6 3 5 2 2 5" xfId="37562"/>
    <cellStyle name="Note 6 3 5 2 3" xfId="8136"/>
    <cellStyle name="Note 6 3 5 2 3 2" xfId="25571"/>
    <cellStyle name="Note 6 3 5 2 3 3" xfId="40023"/>
    <cellStyle name="Note 6 3 5 2 4" xfId="10577"/>
    <cellStyle name="Note 6 3 5 2 4 2" xfId="28012"/>
    <cellStyle name="Note 6 3 5 2 4 3" xfId="42464"/>
    <cellStyle name="Note 6 3 5 2 5" xfId="12997"/>
    <cellStyle name="Note 6 3 5 2 5 2" xfId="30432"/>
    <cellStyle name="Note 6 3 5 2 5 3" xfId="44884"/>
    <cellStyle name="Note 6 3 5 2 6" xfId="20004"/>
    <cellStyle name="Note 6 3 5 3" xfId="3164"/>
    <cellStyle name="Note 6 3 5 3 2" xfId="5675"/>
    <cellStyle name="Note 6 3 5 3 2 2" xfId="14886"/>
    <cellStyle name="Note 6 3 5 3 2 2 2" xfId="32321"/>
    <cellStyle name="Note 6 3 5 3 2 2 3" xfId="46773"/>
    <cellStyle name="Note 6 3 5 3 2 3" xfId="17347"/>
    <cellStyle name="Note 6 3 5 3 2 3 2" xfId="34782"/>
    <cellStyle name="Note 6 3 5 3 2 3 3" xfId="49234"/>
    <cellStyle name="Note 6 3 5 3 2 4" xfId="23111"/>
    <cellStyle name="Note 6 3 5 3 2 5" xfId="37563"/>
    <cellStyle name="Note 6 3 5 3 3" xfId="8137"/>
    <cellStyle name="Note 6 3 5 3 3 2" xfId="25572"/>
    <cellStyle name="Note 6 3 5 3 3 3" xfId="40024"/>
    <cellStyle name="Note 6 3 5 3 4" xfId="10578"/>
    <cellStyle name="Note 6 3 5 3 4 2" xfId="28013"/>
    <cellStyle name="Note 6 3 5 3 4 3" xfId="42465"/>
    <cellStyle name="Note 6 3 5 3 5" xfId="12998"/>
    <cellStyle name="Note 6 3 5 3 5 2" xfId="30433"/>
    <cellStyle name="Note 6 3 5 3 5 3" xfId="44885"/>
    <cellStyle name="Note 6 3 5 3 6" xfId="20005"/>
    <cellStyle name="Note 6 3 5 4" xfId="3165"/>
    <cellStyle name="Note 6 3 5 4 2" xfId="5676"/>
    <cellStyle name="Note 6 3 5 4 2 2" xfId="23112"/>
    <cellStyle name="Note 6 3 5 4 2 3" xfId="37564"/>
    <cellStyle name="Note 6 3 5 4 3" xfId="8138"/>
    <cellStyle name="Note 6 3 5 4 3 2" xfId="25573"/>
    <cellStyle name="Note 6 3 5 4 3 3" xfId="40025"/>
    <cellStyle name="Note 6 3 5 4 4" xfId="10579"/>
    <cellStyle name="Note 6 3 5 4 4 2" xfId="28014"/>
    <cellStyle name="Note 6 3 5 4 4 3" xfId="42466"/>
    <cellStyle name="Note 6 3 5 4 5" xfId="12999"/>
    <cellStyle name="Note 6 3 5 4 5 2" xfId="30434"/>
    <cellStyle name="Note 6 3 5 4 5 3" xfId="44886"/>
    <cellStyle name="Note 6 3 5 4 6" xfId="15570"/>
    <cellStyle name="Note 6 3 5 4 6 2" xfId="33005"/>
    <cellStyle name="Note 6 3 5 4 6 3" xfId="47457"/>
    <cellStyle name="Note 6 3 5 4 7" xfId="20006"/>
    <cellStyle name="Note 6 3 5 4 8" xfId="20732"/>
    <cellStyle name="Note 6 3 5 5" xfId="5673"/>
    <cellStyle name="Note 6 3 5 5 2" xfId="14884"/>
    <cellStyle name="Note 6 3 5 5 2 2" xfId="32319"/>
    <cellStyle name="Note 6 3 5 5 2 3" xfId="46771"/>
    <cellStyle name="Note 6 3 5 5 3" xfId="17345"/>
    <cellStyle name="Note 6 3 5 5 3 2" xfId="34780"/>
    <cellStyle name="Note 6 3 5 5 3 3" xfId="49232"/>
    <cellStyle name="Note 6 3 5 5 4" xfId="23109"/>
    <cellStyle name="Note 6 3 5 5 5" xfId="37561"/>
    <cellStyle name="Note 6 3 5 6" xfId="8135"/>
    <cellStyle name="Note 6 3 5 6 2" xfId="25570"/>
    <cellStyle name="Note 6 3 5 6 3" xfId="40022"/>
    <cellStyle name="Note 6 3 5 7" xfId="10576"/>
    <cellStyle name="Note 6 3 5 7 2" xfId="28011"/>
    <cellStyle name="Note 6 3 5 7 3" xfId="42463"/>
    <cellStyle name="Note 6 3 5 8" xfId="12996"/>
    <cellStyle name="Note 6 3 5 8 2" xfId="30431"/>
    <cellStyle name="Note 6 3 5 8 3" xfId="44883"/>
    <cellStyle name="Note 6 3 5 9" xfId="20003"/>
    <cellStyle name="Note 6 3 6" xfId="3166"/>
    <cellStyle name="Note 6 3 6 2" xfId="5677"/>
    <cellStyle name="Note 6 3 6 2 2" xfId="14887"/>
    <cellStyle name="Note 6 3 6 2 2 2" xfId="32322"/>
    <cellStyle name="Note 6 3 6 2 2 3" xfId="46774"/>
    <cellStyle name="Note 6 3 6 2 3" xfId="17348"/>
    <cellStyle name="Note 6 3 6 2 3 2" xfId="34783"/>
    <cellStyle name="Note 6 3 6 2 3 3" xfId="49235"/>
    <cellStyle name="Note 6 3 6 2 4" xfId="23113"/>
    <cellStyle name="Note 6 3 6 2 5" xfId="37565"/>
    <cellStyle name="Note 6 3 6 3" xfId="8139"/>
    <cellStyle name="Note 6 3 6 3 2" xfId="25574"/>
    <cellStyle name="Note 6 3 6 3 3" xfId="40026"/>
    <cellStyle name="Note 6 3 6 4" xfId="10580"/>
    <cellStyle name="Note 6 3 6 4 2" xfId="28015"/>
    <cellStyle name="Note 6 3 6 4 3" xfId="42467"/>
    <cellStyle name="Note 6 3 6 5" xfId="13000"/>
    <cellStyle name="Note 6 3 6 5 2" xfId="30435"/>
    <cellStyle name="Note 6 3 6 5 3" xfId="44887"/>
    <cellStyle name="Note 6 3 6 6" xfId="20007"/>
    <cellStyle name="Note 6 3 7" xfId="3167"/>
    <cellStyle name="Note 6 3 7 2" xfId="5678"/>
    <cellStyle name="Note 6 3 7 2 2" xfId="14888"/>
    <cellStyle name="Note 6 3 7 2 2 2" xfId="32323"/>
    <cellStyle name="Note 6 3 7 2 2 3" xfId="46775"/>
    <cellStyle name="Note 6 3 7 2 3" xfId="17349"/>
    <cellStyle name="Note 6 3 7 2 3 2" xfId="34784"/>
    <cellStyle name="Note 6 3 7 2 3 3" xfId="49236"/>
    <cellStyle name="Note 6 3 7 2 4" xfId="23114"/>
    <cellStyle name="Note 6 3 7 2 5" xfId="37566"/>
    <cellStyle name="Note 6 3 7 3" xfId="8140"/>
    <cellStyle name="Note 6 3 7 3 2" xfId="25575"/>
    <cellStyle name="Note 6 3 7 3 3" xfId="40027"/>
    <cellStyle name="Note 6 3 7 4" xfId="10581"/>
    <cellStyle name="Note 6 3 7 4 2" xfId="28016"/>
    <cellStyle name="Note 6 3 7 4 3" xfId="42468"/>
    <cellStyle name="Note 6 3 7 5" xfId="13001"/>
    <cellStyle name="Note 6 3 7 5 2" xfId="30436"/>
    <cellStyle name="Note 6 3 7 5 3" xfId="44888"/>
    <cellStyle name="Note 6 3 7 6" xfId="20008"/>
    <cellStyle name="Note 6 3 8" xfId="3168"/>
    <cellStyle name="Note 6 3 8 2" xfId="5679"/>
    <cellStyle name="Note 6 3 8 2 2" xfId="23115"/>
    <cellStyle name="Note 6 3 8 2 3" xfId="37567"/>
    <cellStyle name="Note 6 3 8 3" xfId="8141"/>
    <cellStyle name="Note 6 3 8 3 2" xfId="25576"/>
    <cellStyle name="Note 6 3 8 3 3" xfId="40028"/>
    <cellStyle name="Note 6 3 8 4" xfId="10582"/>
    <cellStyle name="Note 6 3 8 4 2" xfId="28017"/>
    <cellStyle name="Note 6 3 8 4 3" xfId="42469"/>
    <cellStyle name="Note 6 3 8 5" xfId="13002"/>
    <cellStyle name="Note 6 3 8 5 2" xfId="30437"/>
    <cellStyle name="Note 6 3 8 5 3" xfId="44889"/>
    <cellStyle name="Note 6 3 8 6" xfId="15571"/>
    <cellStyle name="Note 6 3 8 6 2" xfId="33006"/>
    <cellStyle name="Note 6 3 8 6 3" xfId="47458"/>
    <cellStyle name="Note 6 3 8 7" xfId="20009"/>
    <cellStyle name="Note 6 3 8 8" xfId="20733"/>
    <cellStyle name="Note 6 3 9" xfId="5660"/>
    <cellStyle name="Note 6 3 9 2" xfId="14874"/>
    <cellStyle name="Note 6 3 9 2 2" xfId="32309"/>
    <cellStyle name="Note 6 3 9 2 3" xfId="46761"/>
    <cellStyle name="Note 6 3 9 3" xfId="17335"/>
    <cellStyle name="Note 6 3 9 3 2" xfId="34770"/>
    <cellStyle name="Note 6 3 9 3 3" xfId="49222"/>
    <cellStyle name="Note 6 3 9 4" xfId="23096"/>
    <cellStyle name="Note 6 3 9 5" xfId="37548"/>
    <cellStyle name="Note 6 30" xfId="3169"/>
    <cellStyle name="Note 6 30 2" xfId="5680"/>
    <cellStyle name="Note 6 30 2 2" xfId="23116"/>
    <cellStyle name="Note 6 30 2 3" xfId="37568"/>
    <cellStyle name="Note 6 30 3" xfId="8142"/>
    <cellStyle name="Note 6 30 3 2" xfId="25577"/>
    <cellStyle name="Note 6 30 3 3" xfId="40029"/>
    <cellStyle name="Note 6 30 4" xfId="10583"/>
    <cellStyle name="Note 6 30 4 2" xfId="28018"/>
    <cellStyle name="Note 6 30 4 3" xfId="42470"/>
    <cellStyle name="Note 6 30 5" xfId="13003"/>
    <cellStyle name="Note 6 30 5 2" xfId="30438"/>
    <cellStyle name="Note 6 30 5 3" xfId="44890"/>
    <cellStyle name="Note 6 30 6" xfId="15572"/>
    <cellStyle name="Note 6 30 6 2" xfId="33007"/>
    <cellStyle name="Note 6 30 6 3" xfId="47459"/>
    <cellStyle name="Note 6 30 7" xfId="20010"/>
    <cellStyle name="Note 6 30 8" xfId="20734"/>
    <cellStyle name="Note 6 31" xfId="5341"/>
    <cellStyle name="Note 6 31 2" xfId="14634"/>
    <cellStyle name="Note 6 31 2 2" xfId="32069"/>
    <cellStyle name="Note 6 31 2 3" xfId="46521"/>
    <cellStyle name="Note 6 31 3" xfId="17095"/>
    <cellStyle name="Note 6 31 3 2" xfId="34530"/>
    <cellStyle name="Note 6 31 3 3" xfId="48982"/>
    <cellStyle name="Note 6 31 4" xfId="22777"/>
    <cellStyle name="Note 6 31 5" xfId="37229"/>
    <cellStyle name="Note 6 32" xfId="7803"/>
    <cellStyle name="Note 6 32 2" xfId="25238"/>
    <cellStyle name="Note 6 32 3" xfId="39690"/>
    <cellStyle name="Note 6 33" xfId="10244"/>
    <cellStyle name="Note 6 33 2" xfId="27679"/>
    <cellStyle name="Note 6 33 3" xfId="42131"/>
    <cellStyle name="Note 6 34" xfId="12664"/>
    <cellStyle name="Note 6 34 2" xfId="30099"/>
    <cellStyle name="Note 6 34 3" xfId="44551"/>
    <cellStyle name="Note 6 35" xfId="19671"/>
    <cellStyle name="Note 6 4" xfId="3170"/>
    <cellStyle name="Note 6 4 10" xfId="8143"/>
    <cellStyle name="Note 6 4 10 2" xfId="25578"/>
    <cellStyle name="Note 6 4 10 3" xfId="40030"/>
    <cellStyle name="Note 6 4 11" xfId="10584"/>
    <cellStyle name="Note 6 4 11 2" xfId="28019"/>
    <cellStyle name="Note 6 4 11 3" xfId="42471"/>
    <cellStyle name="Note 6 4 12" xfId="13004"/>
    <cellStyle name="Note 6 4 12 2" xfId="30439"/>
    <cellStyle name="Note 6 4 12 3" xfId="44891"/>
    <cellStyle name="Note 6 4 13" xfId="20011"/>
    <cellStyle name="Note 6 4 2" xfId="3171"/>
    <cellStyle name="Note 6 4 2 2" xfId="3172"/>
    <cellStyle name="Note 6 4 2 2 2" xfId="5683"/>
    <cellStyle name="Note 6 4 2 2 2 2" xfId="14891"/>
    <cellStyle name="Note 6 4 2 2 2 2 2" xfId="32326"/>
    <cellStyle name="Note 6 4 2 2 2 2 3" xfId="46778"/>
    <cellStyle name="Note 6 4 2 2 2 3" xfId="17352"/>
    <cellStyle name="Note 6 4 2 2 2 3 2" xfId="34787"/>
    <cellStyle name="Note 6 4 2 2 2 3 3" xfId="49239"/>
    <cellStyle name="Note 6 4 2 2 2 4" xfId="23119"/>
    <cellStyle name="Note 6 4 2 2 2 5" xfId="37571"/>
    <cellStyle name="Note 6 4 2 2 3" xfId="8145"/>
    <cellStyle name="Note 6 4 2 2 3 2" xfId="25580"/>
    <cellStyle name="Note 6 4 2 2 3 3" xfId="40032"/>
    <cellStyle name="Note 6 4 2 2 4" xfId="10586"/>
    <cellStyle name="Note 6 4 2 2 4 2" xfId="28021"/>
    <cellStyle name="Note 6 4 2 2 4 3" xfId="42473"/>
    <cellStyle name="Note 6 4 2 2 5" xfId="13006"/>
    <cellStyle name="Note 6 4 2 2 5 2" xfId="30441"/>
    <cellStyle name="Note 6 4 2 2 5 3" xfId="44893"/>
    <cellStyle name="Note 6 4 2 2 6" xfId="20013"/>
    <cellStyle name="Note 6 4 2 3" xfId="3173"/>
    <cellStyle name="Note 6 4 2 3 2" xfId="5684"/>
    <cellStyle name="Note 6 4 2 3 2 2" xfId="14892"/>
    <cellStyle name="Note 6 4 2 3 2 2 2" xfId="32327"/>
    <cellStyle name="Note 6 4 2 3 2 2 3" xfId="46779"/>
    <cellStyle name="Note 6 4 2 3 2 3" xfId="17353"/>
    <cellStyle name="Note 6 4 2 3 2 3 2" xfId="34788"/>
    <cellStyle name="Note 6 4 2 3 2 3 3" xfId="49240"/>
    <cellStyle name="Note 6 4 2 3 2 4" xfId="23120"/>
    <cellStyle name="Note 6 4 2 3 2 5" xfId="37572"/>
    <cellStyle name="Note 6 4 2 3 3" xfId="8146"/>
    <cellStyle name="Note 6 4 2 3 3 2" xfId="25581"/>
    <cellStyle name="Note 6 4 2 3 3 3" xfId="40033"/>
    <cellStyle name="Note 6 4 2 3 4" xfId="10587"/>
    <cellStyle name="Note 6 4 2 3 4 2" xfId="28022"/>
    <cellStyle name="Note 6 4 2 3 4 3" xfId="42474"/>
    <cellStyle name="Note 6 4 2 3 5" xfId="13007"/>
    <cellStyle name="Note 6 4 2 3 5 2" xfId="30442"/>
    <cellStyle name="Note 6 4 2 3 5 3" xfId="44894"/>
    <cellStyle name="Note 6 4 2 3 6" xfId="20014"/>
    <cellStyle name="Note 6 4 2 4" xfId="3174"/>
    <cellStyle name="Note 6 4 2 4 2" xfId="5685"/>
    <cellStyle name="Note 6 4 2 4 2 2" xfId="23121"/>
    <cellStyle name="Note 6 4 2 4 2 3" xfId="37573"/>
    <cellStyle name="Note 6 4 2 4 3" xfId="8147"/>
    <cellStyle name="Note 6 4 2 4 3 2" xfId="25582"/>
    <cellStyle name="Note 6 4 2 4 3 3" xfId="40034"/>
    <cellStyle name="Note 6 4 2 4 4" xfId="10588"/>
    <cellStyle name="Note 6 4 2 4 4 2" xfId="28023"/>
    <cellStyle name="Note 6 4 2 4 4 3" xfId="42475"/>
    <cellStyle name="Note 6 4 2 4 5" xfId="13008"/>
    <cellStyle name="Note 6 4 2 4 5 2" xfId="30443"/>
    <cellStyle name="Note 6 4 2 4 5 3" xfId="44895"/>
    <cellStyle name="Note 6 4 2 4 6" xfId="15573"/>
    <cellStyle name="Note 6 4 2 4 6 2" xfId="33008"/>
    <cellStyle name="Note 6 4 2 4 6 3" xfId="47460"/>
    <cellStyle name="Note 6 4 2 4 7" xfId="20015"/>
    <cellStyle name="Note 6 4 2 4 8" xfId="20735"/>
    <cellStyle name="Note 6 4 2 5" xfId="5682"/>
    <cellStyle name="Note 6 4 2 5 2" xfId="14890"/>
    <cellStyle name="Note 6 4 2 5 2 2" xfId="32325"/>
    <cellStyle name="Note 6 4 2 5 2 3" xfId="46777"/>
    <cellStyle name="Note 6 4 2 5 3" xfId="17351"/>
    <cellStyle name="Note 6 4 2 5 3 2" xfId="34786"/>
    <cellStyle name="Note 6 4 2 5 3 3" xfId="49238"/>
    <cellStyle name="Note 6 4 2 5 4" xfId="23118"/>
    <cellStyle name="Note 6 4 2 5 5" xfId="37570"/>
    <cellStyle name="Note 6 4 2 6" xfId="8144"/>
    <cellStyle name="Note 6 4 2 6 2" xfId="25579"/>
    <cellStyle name="Note 6 4 2 6 3" xfId="40031"/>
    <cellStyle name="Note 6 4 2 7" xfId="10585"/>
    <cellStyle name="Note 6 4 2 7 2" xfId="28020"/>
    <cellStyle name="Note 6 4 2 7 3" xfId="42472"/>
    <cellStyle name="Note 6 4 2 8" xfId="13005"/>
    <cellStyle name="Note 6 4 2 8 2" xfId="30440"/>
    <cellStyle name="Note 6 4 2 8 3" xfId="44892"/>
    <cellStyle name="Note 6 4 2 9" xfId="20012"/>
    <cellStyle name="Note 6 4 3" xfId="3175"/>
    <cellStyle name="Note 6 4 3 2" xfId="3176"/>
    <cellStyle name="Note 6 4 3 2 2" xfId="5687"/>
    <cellStyle name="Note 6 4 3 2 2 2" xfId="14894"/>
    <cellStyle name="Note 6 4 3 2 2 2 2" xfId="32329"/>
    <cellStyle name="Note 6 4 3 2 2 2 3" xfId="46781"/>
    <cellStyle name="Note 6 4 3 2 2 3" xfId="17355"/>
    <cellStyle name="Note 6 4 3 2 2 3 2" xfId="34790"/>
    <cellStyle name="Note 6 4 3 2 2 3 3" xfId="49242"/>
    <cellStyle name="Note 6 4 3 2 2 4" xfId="23123"/>
    <cellStyle name="Note 6 4 3 2 2 5" xfId="37575"/>
    <cellStyle name="Note 6 4 3 2 3" xfId="8149"/>
    <cellStyle name="Note 6 4 3 2 3 2" xfId="25584"/>
    <cellStyle name="Note 6 4 3 2 3 3" xfId="40036"/>
    <cellStyle name="Note 6 4 3 2 4" xfId="10590"/>
    <cellStyle name="Note 6 4 3 2 4 2" xfId="28025"/>
    <cellStyle name="Note 6 4 3 2 4 3" xfId="42477"/>
    <cellStyle name="Note 6 4 3 2 5" xfId="13010"/>
    <cellStyle name="Note 6 4 3 2 5 2" xfId="30445"/>
    <cellStyle name="Note 6 4 3 2 5 3" xfId="44897"/>
    <cellStyle name="Note 6 4 3 2 6" xfId="20017"/>
    <cellStyle name="Note 6 4 3 3" xfId="3177"/>
    <cellStyle name="Note 6 4 3 3 2" xfId="5688"/>
    <cellStyle name="Note 6 4 3 3 2 2" xfId="14895"/>
    <cellStyle name="Note 6 4 3 3 2 2 2" xfId="32330"/>
    <cellStyle name="Note 6 4 3 3 2 2 3" xfId="46782"/>
    <cellStyle name="Note 6 4 3 3 2 3" xfId="17356"/>
    <cellStyle name="Note 6 4 3 3 2 3 2" xfId="34791"/>
    <cellStyle name="Note 6 4 3 3 2 3 3" xfId="49243"/>
    <cellStyle name="Note 6 4 3 3 2 4" xfId="23124"/>
    <cellStyle name="Note 6 4 3 3 2 5" xfId="37576"/>
    <cellStyle name="Note 6 4 3 3 3" xfId="8150"/>
    <cellStyle name="Note 6 4 3 3 3 2" xfId="25585"/>
    <cellStyle name="Note 6 4 3 3 3 3" xfId="40037"/>
    <cellStyle name="Note 6 4 3 3 4" xfId="10591"/>
    <cellStyle name="Note 6 4 3 3 4 2" xfId="28026"/>
    <cellStyle name="Note 6 4 3 3 4 3" xfId="42478"/>
    <cellStyle name="Note 6 4 3 3 5" xfId="13011"/>
    <cellStyle name="Note 6 4 3 3 5 2" xfId="30446"/>
    <cellStyle name="Note 6 4 3 3 5 3" xfId="44898"/>
    <cellStyle name="Note 6 4 3 3 6" xfId="20018"/>
    <cellStyle name="Note 6 4 3 4" xfId="3178"/>
    <cellStyle name="Note 6 4 3 4 2" xfId="5689"/>
    <cellStyle name="Note 6 4 3 4 2 2" xfId="23125"/>
    <cellStyle name="Note 6 4 3 4 2 3" xfId="37577"/>
    <cellStyle name="Note 6 4 3 4 3" xfId="8151"/>
    <cellStyle name="Note 6 4 3 4 3 2" xfId="25586"/>
    <cellStyle name="Note 6 4 3 4 3 3" xfId="40038"/>
    <cellStyle name="Note 6 4 3 4 4" xfId="10592"/>
    <cellStyle name="Note 6 4 3 4 4 2" xfId="28027"/>
    <cellStyle name="Note 6 4 3 4 4 3" xfId="42479"/>
    <cellStyle name="Note 6 4 3 4 5" xfId="13012"/>
    <cellStyle name="Note 6 4 3 4 5 2" xfId="30447"/>
    <cellStyle name="Note 6 4 3 4 5 3" xfId="44899"/>
    <cellStyle name="Note 6 4 3 4 6" xfId="15574"/>
    <cellStyle name="Note 6 4 3 4 6 2" xfId="33009"/>
    <cellStyle name="Note 6 4 3 4 6 3" xfId="47461"/>
    <cellStyle name="Note 6 4 3 4 7" xfId="20019"/>
    <cellStyle name="Note 6 4 3 4 8" xfId="20736"/>
    <cellStyle name="Note 6 4 3 5" xfId="5686"/>
    <cellStyle name="Note 6 4 3 5 2" xfId="14893"/>
    <cellStyle name="Note 6 4 3 5 2 2" xfId="32328"/>
    <cellStyle name="Note 6 4 3 5 2 3" xfId="46780"/>
    <cellStyle name="Note 6 4 3 5 3" xfId="17354"/>
    <cellStyle name="Note 6 4 3 5 3 2" xfId="34789"/>
    <cellStyle name="Note 6 4 3 5 3 3" xfId="49241"/>
    <cellStyle name="Note 6 4 3 5 4" xfId="23122"/>
    <cellStyle name="Note 6 4 3 5 5" xfId="37574"/>
    <cellStyle name="Note 6 4 3 6" xfId="8148"/>
    <cellStyle name="Note 6 4 3 6 2" xfId="25583"/>
    <cellStyle name="Note 6 4 3 6 3" xfId="40035"/>
    <cellStyle name="Note 6 4 3 7" xfId="10589"/>
    <cellStyle name="Note 6 4 3 7 2" xfId="28024"/>
    <cellStyle name="Note 6 4 3 7 3" xfId="42476"/>
    <cellStyle name="Note 6 4 3 8" xfId="13009"/>
    <cellStyle name="Note 6 4 3 8 2" xfId="30444"/>
    <cellStyle name="Note 6 4 3 8 3" xfId="44896"/>
    <cellStyle name="Note 6 4 3 9" xfId="20016"/>
    <cellStyle name="Note 6 4 4" xfId="3179"/>
    <cellStyle name="Note 6 4 4 2" xfId="3180"/>
    <cellStyle name="Note 6 4 4 2 2" xfId="5691"/>
    <cellStyle name="Note 6 4 4 2 2 2" xfId="14897"/>
    <cellStyle name="Note 6 4 4 2 2 2 2" xfId="32332"/>
    <cellStyle name="Note 6 4 4 2 2 2 3" xfId="46784"/>
    <cellStyle name="Note 6 4 4 2 2 3" xfId="17358"/>
    <cellStyle name="Note 6 4 4 2 2 3 2" xfId="34793"/>
    <cellStyle name="Note 6 4 4 2 2 3 3" xfId="49245"/>
    <cellStyle name="Note 6 4 4 2 2 4" xfId="23127"/>
    <cellStyle name="Note 6 4 4 2 2 5" xfId="37579"/>
    <cellStyle name="Note 6 4 4 2 3" xfId="8153"/>
    <cellStyle name="Note 6 4 4 2 3 2" xfId="25588"/>
    <cellStyle name="Note 6 4 4 2 3 3" xfId="40040"/>
    <cellStyle name="Note 6 4 4 2 4" xfId="10594"/>
    <cellStyle name="Note 6 4 4 2 4 2" xfId="28029"/>
    <cellStyle name="Note 6 4 4 2 4 3" xfId="42481"/>
    <cellStyle name="Note 6 4 4 2 5" xfId="13014"/>
    <cellStyle name="Note 6 4 4 2 5 2" xfId="30449"/>
    <cellStyle name="Note 6 4 4 2 5 3" xfId="44901"/>
    <cellStyle name="Note 6 4 4 2 6" xfId="20021"/>
    <cellStyle name="Note 6 4 4 3" xfId="3181"/>
    <cellStyle name="Note 6 4 4 3 2" xfId="5692"/>
    <cellStyle name="Note 6 4 4 3 2 2" xfId="14898"/>
    <cellStyle name="Note 6 4 4 3 2 2 2" xfId="32333"/>
    <cellStyle name="Note 6 4 4 3 2 2 3" xfId="46785"/>
    <cellStyle name="Note 6 4 4 3 2 3" xfId="17359"/>
    <cellStyle name="Note 6 4 4 3 2 3 2" xfId="34794"/>
    <cellStyle name="Note 6 4 4 3 2 3 3" xfId="49246"/>
    <cellStyle name="Note 6 4 4 3 2 4" xfId="23128"/>
    <cellStyle name="Note 6 4 4 3 2 5" xfId="37580"/>
    <cellStyle name="Note 6 4 4 3 3" xfId="8154"/>
    <cellStyle name="Note 6 4 4 3 3 2" xfId="25589"/>
    <cellStyle name="Note 6 4 4 3 3 3" xfId="40041"/>
    <cellStyle name="Note 6 4 4 3 4" xfId="10595"/>
    <cellStyle name="Note 6 4 4 3 4 2" xfId="28030"/>
    <cellStyle name="Note 6 4 4 3 4 3" xfId="42482"/>
    <cellStyle name="Note 6 4 4 3 5" xfId="13015"/>
    <cellStyle name="Note 6 4 4 3 5 2" xfId="30450"/>
    <cellStyle name="Note 6 4 4 3 5 3" xfId="44902"/>
    <cellStyle name="Note 6 4 4 3 6" xfId="20022"/>
    <cellStyle name="Note 6 4 4 4" xfId="3182"/>
    <cellStyle name="Note 6 4 4 4 2" xfId="5693"/>
    <cellStyle name="Note 6 4 4 4 2 2" xfId="23129"/>
    <cellStyle name="Note 6 4 4 4 2 3" xfId="37581"/>
    <cellStyle name="Note 6 4 4 4 3" xfId="8155"/>
    <cellStyle name="Note 6 4 4 4 3 2" xfId="25590"/>
    <cellStyle name="Note 6 4 4 4 3 3" xfId="40042"/>
    <cellStyle name="Note 6 4 4 4 4" xfId="10596"/>
    <cellStyle name="Note 6 4 4 4 4 2" xfId="28031"/>
    <cellStyle name="Note 6 4 4 4 4 3" xfId="42483"/>
    <cellStyle name="Note 6 4 4 4 5" xfId="13016"/>
    <cellStyle name="Note 6 4 4 4 5 2" xfId="30451"/>
    <cellStyle name="Note 6 4 4 4 5 3" xfId="44903"/>
    <cellStyle name="Note 6 4 4 4 6" xfId="15575"/>
    <cellStyle name="Note 6 4 4 4 6 2" xfId="33010"/>
    <cellStyle name="Note 6 4 4 4 6 3" xfId="47462"/>
    <cellStyle name="Note 6 4 4 4 7" xfId="20023"/>
    <cellStyle name="Note 6 4 4 4 8" xfId="20737"/>
    <cellStyle name="Note 6 4 4 5" xfId="5690"/>
    <cellStyle name="Note 6 4 4 5 2" xfId="14896"/>
    <cellStyle name="Note 6 4 4 5 2 2" xfId="32331"/>
    <cellStyle name="Note 6 4 4 5 2 3" xfId="46783"/>
    <cellStyle name="Note 6 4 4 5 3" xfId="17357"/>
    <cellStyle name="Note 6 4 4 5 3 2" xfId="34792"/>
    <cellStyle name="Note 6 4 4 5 3 3" xfId="49244"/>
    <cellStyle name="Note 6 4 4 5 4" xfId="23126"/>
    <cellStyle name="Note 6 4 4 5 5" xfId="37578"/>
    <cellStyle name="Note 6 4 4 6" xfId="8152"/>
    <cellStyle name="Note 6 4 4 6 2" xfId="25587"/>
    <cellStyle name="Note 6 4 4 6 3" xfId="40039"/>
    <cellStyle name="Note 6 4 4 7" xfId="10593"/>
    <cellStyle name="Note 6 4 4 7 2" xfId="28028"/>
    <cellStyle name="Note 6 4 4 7 3" xfId="42480"/>
    <cellStyle name="Note 6 4 4 8" xfId="13013"/>
    <cellStyle name="Note 6 4 4 8 2" xfId="30448"/>
    <cellStyle name="Note 6 4 4 8 3" xfId="44900"/>
    <cellStyle name="Note 6 4 4 9" xfId="20020"/>
    <cellStyle name="Note 6 4 5" xfId="3183"/>
    <cellStyle name="Note 6 4 5 2" xfId="3184"/>
    <cellStyle name="Note 6 4 5 2 2" xfId="5695"/>
    <cellStyle name="Note 6 4 5 2 2 2" xfId="14900"/>
    <cellStyle name="Note 6 4 5 2 2 2 2" xfId="32335"/>
    <cellStyle name="Note 6 4 5 2 2 2 3" xfId="46787"/>
    <cellStyle name="Note 6 4 5 2 2 3" xfId="17361"/>
    <cellStyle name="Note 6 4 5 2 2 3 2" xfId="34796"/>
    <cellStyle name="Note 6 4 5 2 2 3 3" xfId="49248"/>
    <cellStyle name="Note 6 4 5 2 2 4" xfId="23131"/>
    <cellStyle name="Note 6 4 5 2 2 5" xfId="37583"/>
    <cellStyle name="Note 6 4 5 2 3" xfId="8157"/>
    <cellStyle name="Note 6 4 5 2 3 2" xfId="25592"/>
    <cellStyle name="Note 6 4 5 2 3 3" xfId="40044"/>
    <cellStyle name="Note 6 4 5 2 4" xfId="10598"/>
    <cellStyle name="Note 6 4 5 2 4 2" xfId="28033"/>
    <cellStyle name="Note 6 4 5 2 4 3" xfId="42485"/>
    <cellStyle name="Note 6 4 5 2 5" xfId="13018"/>
    <cellStyle name="Note 6 4 5 2 5 2" xfId="30453"/>
    <cellStyle name="Note 6 4 5 2 5 3" xfId="44905"/>
    <cellStyle name="Note 6 4 5 2 6" xfId="20025"/>
    <cellStyle name="Note 6 4 5 3" xfId="3185"/>
    <cellStyle name="Note 6 4 5 3 2" xfId="5696"/>
    <cellStyle name="Note 6 4 5 3 2 2" xfId="14901"/>
    <cellStyle name="Note 6 4 5 3 2 2 2" xfId="32336"/>
    <cellStyle name="Note 6 4 5 3 2 2 3" xfId="46788"/>
    <cellStyle name="Note 6 4 5 3 2 3" xfId="17362"/>
    <cellStyle name="Note 6 4 5 3 2 3 2" xfId="34797"/>
    <cellStyle name="Note 6 4 5 3 2 3 3" xfId="49249"/>
    <cellStyle name="Note 6 4 5 3 2 4" xfId="23132"/>
    <cellStyle name="Note 6 4 5 3 2 5" xfId="37584"/>
    <cellStyle name="Note 6 4 5 3 3" xfId="8158"/>
    <cellStyle name="Note 6 4 5 3 3 2" xfId="25593"/>
    <cellStyle name="Note 6 4 5 3 3 3" xfId="40045"/>
    <cellStyle name="Note 6 4 5 3 4" xfId="10599"/>
    <cellStyle name="Note 6 4 5 3 4 2" xfId="28034"/>
    <cellStyle name="Note 6 4 5 3 4 3" xfId="42486"/>
    <cellStyle name="Note 6 4 5 3 5" xfId="13019"/>
    <cellStyle name="Note 6 4 5 3 5 2" xfId="30454"/>
    <cellStyle name="Note 6 4 5 3 5 3" xfId="44906"/>
    <cellStyle name="Note 6 4 5 3 6" xfId="20026"/>
    <cellStyle name="Note 6 4 5 4" xfId="3186"/>
    <cellStyle name="Note 6 4 5 4 2" xfId="5697"/>
    <cellStyle name="Note 6 4 5 4 2 2" xfId="23133"/>
    <cellStyle name="Note 6 4 5 4 2 3" xfId="37585"/>
    <cellStyle name="Note 6 4 5 4 3" xfId="8159"/>
    <cellStyle name="Note 6 4 5 4 3 2" xfId="25594"/>
    <cellStyle name="Note 6 4 5 4 3 3" xfId="40046"/>
    <cellStyle name="Note 6 4 5 4 4" xfId="10600"/>
    <cellStyle name="Note 6 4 5 4 4 2" xfId="28035"/>
    <cellStyle name="Note 6 4 5 4 4 3" xfId="42487"/>
    <cellStyle name="Note 6 4 5 4 5" xfId="13020"/>
    <cellStyle name="Note 6 4 5 4 5 2" xfId="30455"/>
    <cellStyle name="Note 6 4 5 4 5 3" xfId="44907"/>
    <cellStyle name="Note 6 4 5 4 6" xfId="15576"/>
    <cellStyle name="Note 6 4 5 4 6 2" xfId="33011"/>
    <cellStyle name="Note 6 4 5 4 6 3" xfId="47463"/>
    <cellStyle name="Note 6 4 5 4 7" xfId="20027"/>
    <cellStyle name="Note 6 4 5 4 8" xfId="20738"/>
    <cellStyle name="Note 6 4 5 5" xfId="5694"/>
    <cellStyle name="Note 6 4 5 5 2" xfId="14899"/>
    <cellStyle name="Note 6 4 5 5 2 2" xfId="32334"/>
    <cellStyle name="Note 6 4 5 5 2 3" xfId="46786"/>
    <cellStyle name="Note 6 4 5 5 3" xfId="17360"/>
    <cellStyle name="Note 6 4 5 5 3 2" xfId="34795"/>
    <cellStyle name="Note 6 4 5 5 3 3" xfId="49247"/>
    <cellStyle name="Note 6 4 5 5 4" xfId="23130"/>
    <cellStyle name="Note 6 4 5 5 5" xfId="37582"/>
    <cellStyle name="Note 6 4 5 6" xfId="8156"/>
    <cellStyle name="Note 6 4 5 6 2" xfId="25591"/>
    <cellStyle name="Note 6 4 5 6 3" xfId="40043"/>
    <cellStyle name="Note 6 4 5 7" xfId="10597"/>
    <cellStyle name="Note 6 4 5 7 2" xfId="28032"/>
    <cellStyle name="Note 6 4 5 7 3" xfId="42484"/>
    <cellStyle name="Note 6 4 5 8" xfId="13017"/>
    <cellStyle name="Note 6 4 5 8 2" xfId="30452"/>
    <cellStyle name="Note 6 4 5 8 3" xfId="44904"/>
    <cellStyle name="Note 6 4 5 9" xfId="20024"/>
    <cellStyle name="Note 6 4 6" xfId="3187"/>
    <cellStyle name="Note 6 4 6 2" xfId="5698"/>
    <cellStyle name="Note 6 4 6 2 2" xfId="14902"/>
    <cellStyle name="Note 6 4 6 2 2 2" xfId="32337"/>
    <cellStyle name="Note 6 4 6 2 2 3" xfId="46789"/>
    <cellStyle name="Note 6 4 6 2 3" xfId="17363"/>
    <cellStyle name="Note 6 4 6 2 3 2" xfId="34798"/>
    <cellStyle name="Note 6 4 6 2 3 3" xfId="49250"/>
    <cellStyle name="Note 6 4 6 2 4" xfId="23134"/>
    <cellStyle name="Note 6 4 6 2 5" xfId="37586"/>
    <cellStyle name="Note 6 4 6 3" xfId="8160"/>
    <cellStyle name="Note 6 4 6 3 2" xfId="25595"/>
    <cellStyle name="Note 6 4 6 3 3" xfId="40047"/>
    <cellStyle name="Note 6 4 6 4" xfId="10601"/>
    <cellStyle name="Note 6 4 6 4 2" xfId="28036"/>
    <cellStyle name="Note 6 4 6 4 3" xfId="42488"/>
    <cellStyle name="Note 6 4 6 5" xfId="13021"/>
    <cellStyle name="Note 6 4 6 5 2" xfId="30456"/>
    <cellStyle name="Note 6 4 6 5 3" xfId="44908"/>
    <cellStyle name="Note 6 4 6 6" xfId="20028"/>
    <cellStyle name="Note 6 4 7" xfId="3188"/>
    <cellStyle name="Note 6 4 7 2" xfId="5699"/>
    <cellStyle name="Note 6 4 7 2 2" xfId="14903"/>
    <cellStyle name="Note 6 4 7 2 2 2" xfId="32338"/>
    <cellStyle name="Note 6 4 7 2 2 3" xfId="46790"/>
    <cellStyle name="Note 6 4 7 2 3" xfId="17364"/>
    <cellStyle name="Note 6 4 7 2 3 2" xfId="34799"/>
    <cellStyle name="Note 6 4 7 2 3 3" xfId="49251"/>
    <cellStyle name="Note 6 4 7 2 4" xfId="23135"/>
    <cellStyle name="Note 6 4 7 2 5" xfId="37587"/>
    <cellStyle name="Note 6 4 7 3" xfId="8161"/>
    <cellStyle name="Note 6 4 7 3 2" xfId="25596"/>
    <cellStyle name="Note 6 4 7 3 3" xfId="40048"/>
    <cellStyle name="Note 6 4 7 4" xfId="10602"/>
    <cellStyle name="Note 6 4 7 4 2" xfId="28037"/>
    <cellStyle name="Note 6 4 7 4 3" xfId="42489"/>
    <cellStyle name="Note 6 4 7 5" xfId="13022"/>
    <cellStyle name="Note 6 4 7 5 2" xfId="30457"/>
    <cellStyle name="Note 6 4 7 5 3" xfId="44909"/>
    <cellStyle name="Note 6 4 7 6" xfId="20029"/>
    <cellStyle name="Note 6 4 8" xfId="3189"/>
    <cellStyle name="Note 6 4 8 2" xfId="5700"/>
    <cellStyle name="Note 6 4 8 2 2" xfId="23136"/>
    <cellStyle name="Note 6 4 8 2 3" xfId="37588"/>
    <cellStyle name="Note 6 4 8 3" xfId="8162"/>
    <cellStyle name="Note 6 4 8 3 2" xfId="25597"/>
    <cellStyle name="Note 6 4 8 3 3" xfId="40049"/>
    <cellStyle name="Note 6 4 8 4" xfId="10603"/>
    <cellStyle name="Note 6 4 8 4 2" xfId="28038"/>
    <cellStyle name="Note 6 4 8 4 3" xfId="42490"/>
    <cellStyle name="Note 6 4 8 5" xfId="13023"/>
    <cellStyle name="Note 6 4 8 5 2" xfId="30458"/>
    <cellStyle name="Note 6 4 8 5 3" xfId="44910"/>
    <cellStyle name="Note 6 4 8 6" xfId="15577"/>
    <cellStyle name="Note 6 4 8 6 2" xfId="33012"/>
    <cellStyle name="Note 6 4 8 6 3" xfId="47464"/>
    <cellStyle name="Note 6 4 8 7" xfId="20030"/>
    <cellStyle name="Note 6 4 8 8" xfId="20739"/>
    <cellStyle name="Note 6 4 9" xfId="5681"/>
    <cellStyle name="Note 6 4 9 2" xfId="14889"/>
    <cellStyle name="Note 6 4 9 2 2" xfId="32324"/>
    <cellStyle name="Note 6 4 9 2 3" xfId="46776"/>
    <cellStyle name="Note 6 4 9 3" xfId="17350"/>
    <cellStyle name="Note 6 4 9 3 2" xfId="34785"/>
    <cellStyle name="Note 6 4 9 3 3" xfId="49237"/>
    <cellStyle name="Note 6 4 9 4" xfId="23117"/>
    <cellStyle name="Note 6 4 9 5" xfId="37569"/>
    <cellStyle name="Note 6 5" xfId="3190"/>
    <cellStyle name="Note 6 5 10" xfId="8163"/>
    <cellStyle name="Note 6 5 10 2" xfId="25598"/>
    <cellStyle name="Note 6 5 10 3" xfId="40050"/>
    <cellStyle name="Note 6 5 11" xfId="10604"/>
    <cellStyle name="Note 6 5 11 2" xfId="28039"/>
    <cellStyle name="Note 6 5 11 3" xfId="42491"/>
    <cellStyle name="Note 6 5 12" xfId="13024"/>
    <cellStyle name="Note 6 5 12 2" xfId="30459"/>
    <cellStyle name="Note 6 5 12 3" xfId="44911"/>
    <cellStyle name="Note 6 5 13" xfId="20031"/>
    <cellStyle name="Note 6 5 2" xfId="3191"/>
    <cellStyle name="Note 6 5 2 2" xfId="3192"/>
    <cellStyle name="Note 6 5 2 2 2" xfId="5703"/>
    <cellStyle name="Note 6 5 2 2 2 2" xfId="14906"/>
    <cellStyle name="Note 6 5 2 2 2 2 2" xfId="32341"/>
    <cellStyle name="Note 6 5 2 2 2 2 3" xfId="46793"/>
    <cellStyle name="Note 6 5 2 2 2 3" xfId="17367"/>
    <cellStyle name="Note 6 5 2 2 2 3 2" xfId="34802"/>
    <cellStyle name="Note 6 5 2 2 2 3 3" xfId="49254"/>
    <cellStyle name="Note 6 5 2 2 2 4" xfId="23139"/>
    <cellStyle name="Note 6 5 2 2 2 5" xfId="37591"/>
    <cellStyle name="Note 6 5 2 2 3" xfId="8165"/>
    <cellStyle name="Note 6 5 2 2 3 2" xfId="25600"/>
    <cellStyle name="Note 6 5 2 2 3 3" xfId="40052"/>
    <cellStyle name="Note 6 5 2 2 4" xfId="10606"/>
    <cellStyle name="Note 6 5 2 2 4 2" xfId="28041"/>
    <cellStyle name="Note 6 5 2 2 4 3" xfId="42493"/>
    <cellStyle name="Note 6 5 2 2 5" xfId="13026"/>
    <cellStyle name="Note 6 5 2 2 5 2" xfId="30461"/>
    <cellStyle name="Note 6 5 2 2 5 3" xfId="44913"/>
    <cellStyle name="Note 6 5 2 2 6" xfId="20033"/>
    <cellStyle name="Note 6 5 2 3" xfId="3193"/>
    <cellStyle name="Note 6 5 2 3 2" xfId="5704"/>
    <cellStyle name="Note 6 5 2 3 2 2" xfId="14907"/>
    <cellStyle name="Note 6 5 2 3 2 2 2" xfId="32342"/>
    <cellStyle name="Note 6 5 2 3 2 2 3" xfId="46794"/>
    <cellStyle name="Note 6 5 2 3 2 3" xfId="17368"/>
    <cellStyle name="Note 6 5 2 3 2 3 2" xfId="34803"/>
    <cellStyle name="Note 6 5 2 3 2 3 3" xfId="49255"/>
    <cellStyle name="Note 6 5 2 3 2 4" xfId="23140"/>
    <cellStyle name="Note 6 5 2 3 2 5" xfId="37592"/>
    <cellStyle name="Note 6 5 2 3 3" xfId="8166"/>
    <cellStyle name="Note 6 5 2 3 3 2" xfId="25601"/>
    <cellStyle name="Note 6 5 2 3 3 3" xfId="40053"/>
    <cellStyle name="Note 6 5 2 3 4" xfId="10607"/>
    <cellStyle name="Note 6 5 2 3 4 2" xfId="28042"/>
    <cellStyle name="Note 6 5 2 3 4 3" xfId="42494"/>
    <cellStyle name="Note 6 5 2 3 5" xfId="13027"/>
    <cellStyle name="Note 6 5 2 3 5 2" xfId="30462"/>
    <cellStyle name="Note 6 5 2 3 5 3" xfId="44914"/>
    <cellStyle name="Note 6 5 2 3 6" xfId="20034"/>
    <cellStyle name="Note 6 5 2 4" xfId="3194"/>
    <cellStyle name="Note 6 5 2 4 2" xfId="5705"/>
    <cellStyle name="Note 6 5 2 4 2 2" xfId="23141"/>
    <cellStyle name="Note 6 5 2 4 2 3" xfId="37593"/>
    <cellStyle name="Note 6 5 2 4 3" xfId="8167"/>
    <cellStyle name="Note 6 5 2 4 3 2" xfId="25602"/>
    <cellStyle name="Note 6 5 2 4 3 3" xfId="40054"/>
    <cellStyle name="Note 6 5 2 4 4" xfId="10608"/>
    <cellStyle name="Note 6 5 2 4 4 2" xfId="28043"/>
    <cellStyle name="Note 6 5 2 4 4 3" xfId="42495"/>
    <cellStyle name="Note 6 5 2 4 5" xfId="13028"/>
    <cellStyle name="Note 6 5 2 4 5 2" xfId="30463"/>
    <cellStyle name="Note 6 5 2 4 5 3" xfId="44915"/>
    <cellStyle name="Note 6 5 2 4 6" xfId="15578"/>
    <cellStyle name="Note 6 5 2 4 6 2" xfId="33013"/>
    <cellStyle name="Note 6 5 2 4 6 3" xfId="47465"/>
    <cellStyle name="Note 6 5 2 4 7" xfId="20035"/>
    <cellStyle name="Note 6 5 2 4 8" xfId="20740"/>
    <cellStyle name="Note 6 5 2 5" xfId="5702"/>
    <cellStyle name="Note 6 5 2 5 2" xfId="14905"/>
    <cellStyle name="Note 6 5 2 5 2 2" xfId="32340"/>
    <cellStyle name="Note 6 5 2 5 2 3" xfId="46792"/>
    <cellStyle name="Note 6 5 2 5 3" xfId="17366"/>
    <cellStyle name="Note 6 5 2 5 3 2" xfId="34801"/>
    <cellStyle name="Note 6 5 2 5 3 3" xfId="49253"/>
    <cellStyle name="Note 6 5 2 5 4" xfId="23138"/>
    <cellStyle name="Note 6 5 2 5 5" xfId="37590"/>
    <cellStyle name="Note 6 5 2 6" xfId="8164"/>
    <cellStyle name="Note 6 5 2 6 2" xfId="25599"/>
    <cellStyle name="Note 6 5 2 6 3" xfId="40051"/>
    <cellStyle name="Note 6 5 2 7" xfId="10605"/>
    <cellStyle name="Note 6 5 2 7 2" xfId="28040"/>
    <cellStyle name="Note 6 5 2 7 3" xfId="42492"/>
    <cellStyle name="Note 6 5 2 8" xfId="13025"/>
    <cellStyle name="Note 6 5 2 8 2" xfId="30460"/>
    <cellStyle name="Note 6 5 2 8 3" xfId="44912"/>
    <cellStyle name="Note 6 5 2 9" xfId="20032"/>
    <cellStyle name="Note 6 5 3" xfId="3195"/>
    <cellStyle name="Note 6 5 3 2" xfId="3196"/>
    <cellStyle name="Note 6 5 3 2 2" xfId="5707"/>
    <cellStyle name="Note 6 5 3 2 2 2" xfId="14909"/>
    <cellStyle name="Note 6 5 3 2 2 2 2" xfId="32344"/>
    <cellStyle name="Note 6 5 3 2 2 2 3" xfId="46796"/>
    <cellStyle name="Note 6 5 3 2 2 3" xfId="17370"/>
    <cellStyle name="Note 6 5 3 2 2 3 2" xfId="34805"/>
    <cellStyle name="Note 6 5 3 2 2 3 3" xfId="49257"/>
    <cellStyle name="Note 6 5 3 2 2 4" xfId="23143"/>
    <cellStyle name="Note 6 5 3 2 2 5" xfId="37595"/>
    <cellStyle name="Note 6 5 3 2 3" xfId="8169"/>
    <cellStyle name="Note 6 5 3 2 3 2" xfId="25604"/>
    <cellStyle name="Note 6 5 3 2 3 3" xfId="40056"/>
    <cellStyle name="Note 6 5 3 2 4" xfId="10610"/>
    <cellStyle name="Note 6 5 3 2 4 2" xfId="28045"/>
    <cellStyle name="Note 6 5 3 2 4 3" xfId="42497"/>
    <cellStyle name="Note 6 5 3 2 5" xfId="13030"/>
    <cellStyle name="Note 6 5 3 2 5 2" xfId="30465"/>
    <cellStyle name="Note 6 5 3 2 5 3" xfId="44917"/>
    <cellStyle name="Note 6 5 3 2 6" xfId="20037"/>
    <cellStyle name="Note 6 5 3 3" xfId="3197"/>
    <cellStyle name="Note 6 5 3 3 2" xfId="5708"/>
    <cellStyle name="Note 6 5 3 3 2 2" xfId="14910"/>
    <cellStyle name="Note 6 5 3 3 2 2 2" xfId="32345"/>
    <cellStyle name="Note 6 5 3 3 2 2 3" xfId="46797"/>
    <cellStyle name="Note 6 5 3 3 2 3" xfId="17371"/>
    <cellStyle name="Note 6 5 3 3 2 3 2" xfId="34806"/>
    <cellStyle name="Note 6 5 3 3 2 3 3" xfId="49258"/>
    <cellStyle name="Note 6 5 3 3 2 4" xfId="23144"/>
    <cellStyle name="Note 6 5 3 3 2 5" xfId="37596"/>
    <cellStyle name="Note 6 5 3 3 3" xfId="8170"/>
    <cellStyle name="Note 6 5 3 3 3 2" xfId="25605"/>
    <cellStyle name="Note 6 5 3 3 3 3" xfId="40057"/>
    <cellStyle name="Note 6 5 3 3 4" xfId="10611"/>
    <cellStyle name="Note 6 5 3 3 4 2" xfId="28046"/>
    <cellStyle name="Note 6 5 3 3 4 3" xfId="42498"/>
    <cellStyle name="Note 6 5 3 3 5" xfId="13031"/>
    <cellStyle name="Note 6 5 3 3 5 2" xfId="30466"/>
    <cellStyle name="Note 6 5 3 3 5 3" xfId="44918"/>
    <cellStyle name="Note 6 5 3 3 6" xfId="20038"/>
    <cellStyle name="Note 6 5 3 4" xfId="3198"/>
    <cellStyle name="Note 6 5 3 4 2" xfId="5709"/>
    <cellStyle name="Note 6 5 3 4 2 2" xfId="23145"/>
    <cellStyle name="Note 6 5 3 4 2 3" xfId="37597"/>
    <cellStyle name="Note 6 5 3 4 3" xfId="8171"/>
    <cellStyle name="Note 6 5 3 4 3 2" xfId="25606"/>
    <cellStyle name="Note 6 5 3 4 3 3" xfId="40058"/>
    <cellStyle name="Note 6 5 3 4 4" xfId="10612"/>
    <cellStyle name="Note 6 5 3 4 4 2" xfId="28047"/>
    <cellStyle name="Note 6 5 3 4 4 3" xfId="42499"/>
    <cellStyle name="Note 6 5 3 4 5" xfId="13032"/>
    <cellStyle name="Note 6 5 3 4 5 2" xfId="30467"/>
    <cellStyle name="Note 6 5 3 4 5 3" xfId="44919"/>
    <cellStyle name="Note 6 5 3 4 6" xfId="15579"/>
    <cellStyle name="Note 6 5 3 4 6 2" xfId="33014"/>
    <cellStyle name="Note 6 5 3 4 6 3" xfId="47466"/>
    <cellStyle name="Note 6 5 3 4 7" xfId="20039"/>
    <cellStyle name="Note 6 5 3 4 8" xfId="20741"/>
    <cellStyle name="Note 6 5 3 5" xfId="5706"/>
    <cellStyle name="Note 6 5 3 5 2" xfId="14908"/>
    <cellStyle name="Note 6 5 3 5 2 2" xfId="32343"/>
    <cellStyle name="Note 6 5 3 5 2 3" xfId="46795"/>
    <cellStyle name="Note 6 5 3 5 3" xfId="17369"/>
    <cellStyle name="Note 6 5 3 5 3 2" xfId="34804"/>
    <cellStyle name="Note 6 5 3 5 3 3" xfId="49256"/>
    <cellStyle name="Note 6 5 3 5 4" xfId="23142"/>
    <cellStyle name="Note 6 5 3 5 5" xfId="37594"/>
    <cellStyle name="Note 6 5 3 6" xfId="8168"/>
    <cellStyle name="Note 6 5 3 6 2" xfId="25603"/>
    <cellStyle name="Note 6 5 3 6 3" xfId="40055"/>
    <cellStyle name="Note 6 5 3 7" xfId="10609"/>
    <cellStyle name="Note 6 5 3 7 2" xfId="28044"/>
    <cellStyle name="Note 6 5 3 7 3" xfId="42496"/>
    <cellStyle name="Note 6 5 3 8" xfId="13029"/>
    <cellStyle name="Note 6 5 3 8 2" xfId="30464"/>
    <cellStyle name="Note 6 5 3 8 3" xfId="44916"/>
    <cellStyle name="Note 6 5 3 9" xfId="20036"/>
    <cellStyle name="Note 6 5 4" xfId="3199"/>
    <cellStyle name="Note 6 5 4 2" xfId="3200"/>
    <cellStyle name="Note 6 5 4 2 2" xfId="5711"/>
    <cellStyle name="Note 6 5 4 2 2 2" xfId="14912"/>
    <cellStyle name="Note 6 5 4 2 2 2 2" xfId="32347"/>
    <cellStyle name="Note 6 5 4 2 2 2 3" xfId="46799"/>
    <cellStyle name="Note 6 5 4 2 2 3" xfId="17373"/>
    <cellStyle name="Note 6 5 4 2 2 3 2" xfId="34808"/>
    <cellStyle name="Note 6 5 4 2 2 3 3" xfId="49260"/>
    <cellStyle name="Note 6 5 4 2 2 4" xfId="23147"/>
    <cellStyle name="Note 6 5 4 2 2 5" xfId="37599"/>
    <cellStyle name="Note 6 5 4 2 3" xfId="8173"/>
    <cellStyle name="Note 6 5 4 2 3 2" xfId="25608"/>
    <cellStyle name="Note 6 5 4 2 3 3" xfId="40060"/>
    <cellStyle name="Note 6 5 4 2 4" xfId="10614"/>
    <cellStyle name="Note 6 5 4 2 4 2" xfId="28049"/>
    <cellStyle name="Note 6 5 4 2 4 3" xfId="42501"/>
    <cellStyle name="Note 6 5 4 2 5" xfId="13034"/>
    <cellStyle name="Note 6 5 4 2 5 2" xfId="30469"/>
    <cellStyle name="Note 6 5 4 2 5 3" xfId="44921"/>
    <cellStyle name="Note 6 5 4 2 6" xfId="20041"/>
    <cellStyle name="Note 6 5 4 3" xfId="3201"/>
    <cellStyle name="Note 6 5 4 3 2" xfId="5712"/>
    <cellStyle name="Note 6 5 4 3 2 2" xfId="14913"/>
    <cellStyle name="Note 6 5 4 3 2 2 2" xfId="32348"/>
    <cellStyle name="Note 6 5 4 3 2 2 3" xfId="46800"/>
    <cellStyle name="Note 6 5 4 3 2 3" xfId="17374"/>
    <cellStyle name="Note 6 5 4 3 2 3 2" xfId="34809"/>
    <cellStyle name="Note 6 5 4 3 2 3 3" xfId="49261"/>
    <cellStyle name="Note 6 5 4 3 2 4" xfId="23148"/>
    <cellStyle name="Note 6 5 4 3 2 5" xfId="37600"/>
    <cellStyle name="Note 6 5 4 3 3" xfId="8174"/>
    <cellStyle name="Note 6 5 4 3 3 2" xfId="25609"/>
    <cellStyle name="Note 6 5 4 3 3 3" xfId="40061"/>
    <cellStyle name="Note 6 5 4 3 4" xfId="10615"/>
    <cellStyle name="Note 6 5 4 3 4 2" xfId="28050"/>
    <cellStyle name="Note 6 5 4 3 4 3" xfId="42502"/>
    <cellStyle name="Note 6 5 4 3 5" xfId="13035"/>
    <cellStyle name="Note 6 5 4 3 5 2" xfId="30470"/>
    <cellStyle name="Note 6 5 4 3 5 3" xfId="44922"/>
    <cellStyle name="Note 6 5 4 3 6" xfId="20042"/>
    <cellStyle name="Note 6 5 4 4" xfId="3202"/>
    <cellStyle name="Note 6 5 4 4 2" xfId="5713"/>
    <cellStyle name="Note 6 5 4 4 2 2" xfId="23149"/>
    <cellStyle name="Note 6 5 4 4 2 3" xfId="37601"/>
    <cellStyle name="Note 6 5 4 4 3" xfId="8175"/>
    <cellStyle name="Note 6 5 4 4 3 2" xfId="25610"/>
    <cellStyle name="Note 6 5 4 4 3 3" xfId="40062"/>
    <cellStyle name="Note 6 5 4 4 4" xfId="10616"/>
    <cellStyle name="Note 6 5 4 4 4 2" xfId="28051"/>
    <cellStyle name="Note 6 5 4 4 4 3" xfId="42503"/>
    <cellStyle name="Note 6 5 4 4 5" xfId="13036"/>
    <cellStyle name="Note 6 5 4 4 5 2" xfId="30471"/>
    <cellStyle name="Note 6 5 4 4 5 3" xfId="44923"/>
    <cellStyle name="Note 6 5 4 4 6" xfId="15580"/>
    <cellStyle name="Note 6 5 4 4 6 2" xfId="33015"/>
    <cellStyle name="Note 6 5 4 4 6 3" xfId="47467"/>
    <cellStyle name="Note 6 5 4 4 7" xfId="20043"/>
    <cellStyle name="Note 6 5 4 4 8" xfId="20742"/>
    <cellStyle name="Note 6 5 4 5" xfId="5710"/>
    <cellStyle name="Note 6 5 4 5 2" xfId="14911"/>
    <cellStyle name="Note 6 5 4 5 2 2" xfId="32346"/>
    <cellStyle name="Note 6 5 4 5 2 3" xfId="46798"/>
    <cellStyle name="Note 6 5 4 5 3" xfId="17372"/>
    <cellStyle name="Note 6 5 4 5 3 2" xfId="34807"/>
    <cellStyle name="Note 6 5 4 5 3 3" xfId="49259"/>
    <cellStyle name="Note 6 5 4 5 4" xfId="23146"/>
    <cellStyle name="Note 6 5 4 5 5" xfId="37598"/>
    <cellStyle name="Note 6 5 4 6" xfId="8172"/>
    <cellStyle name="Note 6 5 4 6 2" xfId="25607"/>
    <cellStyle name="Note 6 5 4 6 3" xfId="40059"/>
    <cellStyle name="Note 6 5 4 7" xfId="10613"/>
    <cellStyle name="Note 6 5 4 7 2" xfId="28048"/>
    <cellStyle name="Note 6 5 4 7 3" xfId="42500"/>
    <cellStyle name="Note 6 5 4 8" xfId="13033"/>
    <cellStyle name="Note 6 5 4 8 2" xfId="30468"/>
    <cellStyle name="Note 6 5 4 8 3" xfId="44920"/>
    <cellStyle name="Note 6 5 4 9" xfId="20040"/>
    <cellStyle name="Note 6 5 5" xfId="3203"/>
    <cellStyle name="Note 6 5 5 2" xfId="3204"/>
    <cellStyle name="Note 6 5 5 2 2" xfId="5715"/>
    <cellStyle name="Note 6 5 5 2 2 2" xfId="14915"/>
    <cellStyle name="Note 6 5 5 2 2 2 2" xfId="32350"/>
    <cellStyle name="Note 6 5 5 2 2 2 3" xfId="46802"/>
    <cellStyle name="Note 6 5 5 2 2 3" xfId="17376"/>
    <cellStyle name="Note 6 5 5 2 2 3 2" xfId="34811"/>
    <cellStyle name="Note 6 5 5 2 2 3 3" xfId="49263"/>
    <cellStyle name="Note 6 5 5 2 2 4" xfId="23151"/>
    <cellStyle name="Note 6 5 5 2 2 5" xfId="37603"/>
    <cellStyle name="Note 6 5 5 2 3" xfId="8177"/>
    <cellStyle name="Note 6 5 5 2 3 2" xfId="25612"/>
    <cellStyle name="Note 6 5 5 2 3 3" xfId="40064"/>
    <cellStyle name="Note 6 5 5 2 4" xfId="10618"/>
    <cellStyle name="Note 6 5 5 2 4 2" xfId="28053"/>
    <cellStyle name="Note 6 5 5 2 4 3" xfId="42505"/>
    <cellStyle name="Note 6 5 5 2 5" xfId="13038"/>
    <cellStyle name="Note 6 5 5 2 5 2" xfId="30473"/>
    <cellStyle name="Note 6 5 5 2 5 3" xfId="44925"/>
    <cellStyle name="Note 6 5 5 2 6" xfId="20045"/>
    <cellStyle name="Note 6 5 5 3" xfId="3205"/>
    <cellStyle name="Note 6 5 5 3 2" xfId="5716"/>
    <cellStyle name="Note 6 5 5 3 2 2" xfId="14916"/>
    <cellStyle name="Note 6 5 5 3 2 2 2" xfId="32351"/>
    <cellStyle name="Note 6 5 5 3 2 2 3" xfId="46803"/>
    <cellStyle name="Note 6 5 5 3 2 3" xfId="17377"/>
    <cellStyle name="Note 6 5 5 3 2 3 2" xfId="34812"/>
    <cellStyle name="Note 6 5 5 3 2 3 3" xfId="49264"/>
    <cellStyle name="Note 6 5 5 3 2 4" xfId="23152"/>
    <cellStyle name="Note 6 5 5 3 2 5" xfId="37604"/>
    <cellStyle name="Note 6 5 5 3 3" xfId="8178"/>
    <cellStyle name="Note 6 5 5 3 3 2" xfId="25613"/>
    <cellStyle name="Note 6 5 5 3 3 3" xfId="40065"/>
    <cellStyle name="Note 6 5 5 3 4" xfId="10619"/>
    <cellStyle name="Note 6 5 5 3 4 2" xfId="28054"/>
    <cellStyle name="Note 6 5 5 3 4 3" xfId="42506"/>
    <cellStyle name="Note 6 5 5 3 5" xfId="13039"/>
    <cellStyle name="Note 6 5 5 3 5 2" xfId="30474"/>
    <cellStyle name="Note 6 5 5 3 5 3" xfId="44926"/>
    <cellStyle name="Note 6 5 5 3 6" xfId="20046"/>
    <cellStyle name="Note 6 5 5 4" xfId="3206"/>
    <cellStyle name="Note 6 5 5 4 2" xfId="5717"/>
    <cellStyle name="Note 6 5 5 4 2 2" xfId="23153"/>
    <cellStyle name="Note 6 5 5 4 2 3" xfId="37605"/>
    <cellStyle name="Note 6 5 5 4 3" xfId="8179"/>
    <cellStyle name="Note 6 5 5 4 3 2" xfId="25614"/>
    <cellStyle name="Note 6 5 5 4 3 3" xfId="40066"/>
    <cellStyle name="Note 6 5 5 4 4" xfId="10620"/>
    <cellStyle name="Note 6 5 5 4 4 2" xfId="28055"/>
    <cellStyle name="Note 6 5 5 4 4 3" xfId="42507"/>
    <cellStyle name="Note 6 5 5 4 5" xfId="13040"/>
    <cellStyle name="Note 6 5 5 4 5 2" xfId="30475"/>
    <cellStyle name="Note 6 5 5 4 5 3" xfId="44927"/>
    <cellStyle name="Note 6 5 5 4 6" xfId="15581"/>
    <cellStyle name="Note 6 5 5 4 6 2" xfId="33016"/>
    <cellStyle name="Note 6 5 5 4 6 3" xfId="47468"/>
    <cellStyle name="Note 6 5 5 4 7" xfId="20047"/>
    <cellStyle name="Note 6 5 5 4 8" xfId="20743"/>
    <cellStyle name="Note 6 5 5 5" xfId="5714"/>
    <cellStyle name="Note 6 5 5 5 2" xfId="14914"/>
    <cellStyle name="Note 6 5 5 5 2 2" xfId="32349"/>
    <cellStyle name="Note 6 5 5 5 2 3" xfId="46801"/>
    <cellStyle name="Note 6 5 5 5 3" xfId="17375"/>
    <cellStyle name="Note 6 5 5 5 3 2" xfId="34810"/>
    <cellStyle name="Note 6 5 5 5 3 3" xfId="49262"/>
    <cellStyle name="Note 6 5 5 5 4" xfId="23150"/>
    <cellStyle name="Note 6 5 5 5 5" xfId="37602"/>
    <cellStyle name="Note 6 5 5 6" xfId="8176"/>
    <cellStyle name="Note 6 5 5 6 2" xfId="25611"/>
    <cellStyle name="Note 6 5 5 6 3" xfId="40063"/>
    <cellStyle name="Note 6 5 5 7" xfId="10617"/>
    <cellStyle name="Note 6 5 5 7 2" xfId="28052"/>
    <cellStyle name="Note 6 5 5 7 3" xfId="42504"/>
    <cellStyle name="Note 6 5 5 8" xfId="13037"/>
    <cellStyle name="Note 6 5 5 8 2" xfId="30472"/>
    <cellStyle name="Note 6 5 5 8 3" xfId="44924"/>
    <cellStyle name="Note 6 5 5 9" xfId="20044"/>
    <cellStyle name="Note 6 5 6" xfId="3207"/>
    <cellStyle name="Note 6 5 6 2" xfId="5718"/>
    <cellStyle name="Note 6 5 6 2 2" xfId="14917"/>
    <cellStyle name="Note 6 5 6 2 2 2" xfId="32352"/>
    <cellStyle name="Note 6 5 6 2 2 3" xfId="46804"/>
    <cellStyle name="Note 6 5 6 2 3" xfId="17378"/>
    <cellStyle name="Note 6 5 6 2 3 2" xfId="34813"/>
    <cellStyle name="Note 6 5 6 2 3 3" xfId="49265"/>
    <cellStyle name="Note 6 5 6 2 4" xfId="23154"/>
    <cellStyle name="Note 6 5 6 2 5" xfId="37606"/>
    <cellStyle name="Note 6 5 6 3" xfId="8180"/>
    <cellStyle name="Note 6 5 6 3 2" xfId="25615"/>
    <cellStyle name="Note 6 5 6 3 3" xfId="40067"/>
    <cellStyle name="Note 6 5 6 4" xfId="10621"/>
    <cellStyle name="Note 6 5 6 4 2" xfId="28056"/>
    <cellStyle name="Note 6 5 6 4 3" xfId="42508"/>
    <cellStyle name="Note 6 5 6 5" xfId="13041"/>
    <cellStyle name="Note 6 5 6 5 2" xfId="30476"/>
    <cellStyle name="Note 6 5 6 5 3" xfId="44928"/>
    <cellStyle name="Note 6 5 6 6" xfId="20048"/>
    <cellStyle name="Note 6 5 7" xfId="3208"/>
    <cellStyle name="Note 6 5 7 2" xfId="5719"/>
    <cellStyle name="Note 6 5 7 2 2" xfId="14918"/>
    <cellStyle name="Note 6 5 7 2 2 2" xfId="32353"/>
    <cellStyle name="Note 6 5 7 2 2 3" xfId="46805"/>
    <cellStyle name="Note 6 5 7 2 3" xfId="17379"/>
    <cellStyle name="Note 6 5 7 2 3 2" xfId="34814"/>
    <cellStyle name="Note 6 5 7 2 3 3" xfId="49266"/>
    <cellStyle name="Note 6 5 7 2 4" xfId="23155"/>
    <cellStyle name="Note 6 5 7 2 5" xfId="37607"/>
    <cellStyle name="Note 6 5 7 3" xfId="8181"/>
    <cellStyle name="Note 6 5 7 3 2" xfId="25616"/>
    <cellStyle name="Note 6 5 7 3 3" xfId="40068"/>
    <cellStyle name="Note 6 5 7 4" xfId="10622"/>
    <cellStyle name="Note 6 5 7 4 2" xfId="28057"/>
    <cellStyle name="Note 6 5 7 4 3" xfId="42509"/>
    <cellStyle name="Note 6 5 7 5" xfId="13042"/>
    <cellStyle name="Note 6 5 7 5 2" xfId="30477"/>
    <cellStyle name="Note 6 5 7 5 3" xfId="44929"/>
    <cellStyle name="Note 6 5 7 6" xfId="20049"/>
    <cellStyle name="Note 6 5 8" xfId="3209"/>
    <cellStyle name="Note 6 5 8 2" xfId="5720"/>
    <cellStyle name="Note 6 5 8 2 2" xfId="23156"/>
    <cellStyle name="Note 6 5 8 2 3" xfId="37608"/>
    <cellStyle name="Note 6 5 8 3" xfId="8182"/>
    <cellStyle name="Note 6 5 8 3 2" xfId="25617"/>
    <cellStyle name="Note 6 5 8 3 3" xfId="40069"/>
    <cellStyle name="Note 6 5 8 4" xfId="10623"/>
    <cellStyle name="Note 6 5 8 4 2" xfId="28058"/>
    <cellStyle name="Note 6 5 8 4 3" xfId="42510"/>
    <cellStyle name="Note 6 5 8 5" xfId="13043"/>
    <cellStyle name="Note 6 5 8 5 2" xfId="30478"/>
    <cellStyle name="Note 6 5 8 5 3" xfId="44930"/>
    <cellStyle name="Note 6 5 8 6" xfId="15582"/>
    <cellStyle name="Note 6 5 8 6 2" xfId="33017"/>
    <cellStyle name="Note 6 5 8 6 3" xfId="47469"/>
    <cellStyle name="Note 6 5 8 7" xfId="20050"/>
    <cellStyle name="Note 6 5 8 8" xfId="20744"/>
    <cellStyle name="Note 6 5 9" xfId="5701"/>
    <cellStyle name="Note 6 5 9 2" xfId="14904"/>
    <cellStyle name="Note 6 5 9 2 2" xfId="32339"/>
    <cellStyle name="Note 6 5 9 2 3" xfId="46791"/>
    <cellStyle name="Note 6 5 9 3" xfId="17365"/>
    <cellStyle name="Note 6 5 9 3 2" xfId="34800"/>
    <cellStyle name="Note 6 5 9 3 3" xfId="49252"/>
    <cellStyle name="Note 6 5 9 4" xfId="23137"/>
    <cellStyle name="Note 6 5 9 5" xfId="37589"/>
    <cellStyle name="Note 6 6" xfId="3210"/>
    <cellStyle name="Note 6 6 10" xfId="8183"/>
    <cellStyle name="Note 6 6 10 2" xfId="25618"/>
    <cellStyle name="Note 6 6 10 3" xfId="40070"/>
    <cellStyle name="Note 6 6 11" xfId="10624"/>
    <cellStyle name="Note 6 6 11 2" xfId="28059"/>
    <cellStyle name="Note 6 6 11 3" xfId="42511"/>
    <cellStyle name="Note 6 6 12" xfId="13044"/>
    <cellStyle name="Note 6 6 12 2" xfId="30479"/>
    <cellStyle name="Note 6 6 12 3" xfId="44931"/>
    <cellStyle name="Note 6 6 13" xfId="20051"/>
    <cellStyle name="Note 6 6 2" xfId="3211"/>
    <cellStyle name="Note 6 6 2 2" xfId="3212"/>
    <cellStyle name="Note 6 6 2 2 2" xfId="5723"/>
    <cellStyle name="Note 6 6 2 2 2 2" xfId="14921"/>
    <cellStyle name="Note 6 6 2 2 2 2 2" xfId="32356"/>
    <cellStyle name="Note 6 6 2 2 2 2 3" xfId="46808"/>
    <cellStyle name="Note 6 6 2 2 2 3" xfId="17382"/>
    <cellStyle name="Note 6 6 2 2 2 3 2" xfId="34817"/>
    <cellStyle name="Note 6 6 2 2 2 3 3" xfId="49269"/>
    <cellStyle name="Note 6 6 2 2 2 4" xfId="23159"/>
    <cellStyle name="Note 6 6 2 2 2 5" xfId="37611"/>
    <cellStyle name="Note 6 6 2 2 3" xfId="8185"/>
    <cellStyle name="Note 6 6 2 2 3 2" xfId="25620"/>
    <cellStyle name="Note 6 6 2 2 3 3" xfId="40072"/>
    <cellStyle name="Note 6 6 2 2 4" xfId="10626"/>
    <cellStyle name="Note 6 6 2 2 4 2" xfId="28061"/>
    <cellStyle name="Note 6 6 2 2 4 3" xfId="42513"/>
    <cellStyle name="Note 6 6 2 2 5" xfId="13046"/>
    <cellStyle name="Note 6 6 2 2 5 2" xfId="30481"/>
    <cellStyle name="Note 6 6 2 2 5 3" xfId="44933"/>
    <cellStyle name="Note 6 6 2 2 6" xfId="20053"/>
    <cellStyle name="Note 6 6 2 3" xfId="3213"/>
    <cellStyle name="Note 6 6 2 3 2" xfId="5724"/>
    <cellStyle name="Note 6 6 2 3 2 2" xfId="14922"/>
    <cellStyle name="Note 6 6 2 3 2 2 2" xfId="32357"/>
    <cellStyle name="Note 6 6 2 3 2 2 3" xfId="46809"/>
    <cellStyle name="Note 6 6 2 3 2 3" xfId="17383"/>
    <cellStyle name="Note 6 6 2 3 2 3 2" xfId="34818"/>
    <cellStyle name="Note 6 6 2 3 2 3 3" xfId="49270"/>
    <cellStyle name="Note 6 6 2 3 2 4" xfId="23160"/>
    <cellStyle name="Note 6 6 2 3 2 5" xfId="37612"/>
    <cellStyle name="Note 6 6 2 3 3" xfId="8186"/>
    <cellStyle name="Note 6 6 2 3 3 2" xfId="25621"/>
    <cellStyle name="Note 6 6 2 3 3 3" xfId="40073"/>
    <cellStyle name="Note 6 6 2 3 4" xfId="10627"/>
    <cellStyle name="Note 6 6 2 3 4 2" xfId="28062"/>
    <cellStyle name="Note 6 6 2 3 4 3" xfId="42514"/>
    <cellStyle name="Note 6 6 2 3 5" xfId="13047"/>
    <cellStyle name="Note 6 6 2 3 5 2" xfId="30482"/>
    <cellStyle name="Note 6 6 2 3 5 3" xfId="44934"/>
    <cellStyle name="Note 6 6 2 3 6" xfId="20054"/>
    <cellStyle name="Note 6 6 2 4" xfId="3214"/>
    <cellStyle name="Note 6 6 2 4 2" xfId="5725"/>
    <cellStyle name="Note 6 6 2 4 2 2" xfId="23161"/>
    <cellStyle name="Note 6 6 2 4 2 3" xfId="37613"/>
    <cellStyle name="Note 6 6 2 4 3" xfId="8187"/>
    <cellStyle name="Note 6 6 2 4 3 2" xfId="25622"/>
    <cellStyle name="Note 6 6 2 4 3 3" xfId="40074"/>
    <cellStyle name="Note 6 6 2 4 4" xfId="10628"/>
    <cellStyle name="Note 6 6 2 4 4 2" xfId="28063"/>
    <cellStyle name="Note 6 6 2 4 4 3" xfId="42515"/>
    <cellStyle name="Note 6 6 2 4 5" xfId="13048"/>
    <cellStyle name="Note 6 6 2 4 5 2" xfId="30483"/>
    <cellStyle name="Note 6 6 2 4 5 3" xfId="44935"/>
    <cellStyle name="Note 6 6 2 4 6" xfId="15583"/>
    <cellStyle name="Note 6 6 2 4 6 2" xfId="33018"/>
    <cellStyle name="Note 6 6 2 4 6 3" xfId="47470"/>
    <cellStyle name="Note 6 6 2 4 7" xfId="20055"/>
    <cellStyle name="Note 6 6 2 4 8" xfId="20745"/>
    <cellStyle name="Note 6 6 2 5" xfId="5722"/>
    <cellStyle name="Note 6 6 2 5 2" xfId="14920"/>
    <cellStyle name="Note 6 6 2 5 2 2" xfId="32355"/>
    <cellStyle name="Note 6 6 2 5 2 3" xfId="46807"/>
    <cellStyle name="Note 6 6 2 5 3" xfId="17381"/>
    <cellStyle name="Note 6 6 2 5 3 2" xfId="34816"/>
    <cellStyle name="Note 6 6 2 5 3 3" xfId="49268"/>
    <cellStyle name="Note 6 6 2 5 4" xfId="23158"/>
    <cellStyle name="Note 6 6 2 5 5" xfId="37610"/>
    <cellStyle name="Note 6 6 2 6" xfId="8184"/>
    <cellStyle name="Note 6 6 2 6 2" xfId="25619"/>
    <cellStyle name="Note 6 6 2 6 3" xfId="40071"/>
    <cellStyle name="Note 6 6 2 7" xfId="10625"/>
    <cellStyle name="Note 6 6 2 7 2" xfId="28060"/>
    <cellStyle name="Note 6 6 2 7 3" xfId="42512"/>
    <cellStyle name="Note 6 6 2 8" xfId="13045"/>
    <cellStyle name="Note 6 6 2 8 2" xfId="30480"/>
    <cellStyle name="Note 6 6 2 8 3" xfId="44932"/>
    <cellStyle name="Note 6 6 2 9" xfId="20052"/>
    <cellStyle name="Note 6 6 3" xfId="3215"/>
    <cellStyle name="Note 6 6 3 2" xfId="3216"/>
    <cellStyle name="Note 6 6 3 2 2" xfId="5727"/>
    <cellStyle name="Note 6 6 3 2 2 2" xfId="14924"/>
    <cellStyle name="Note 6 6 3 2 2 2 2" xfId="32359"/>
    <cellStyle name="Note 6 6 3 2 2 2 3" xfId="46811"/>
    <cellStyle name="Note 6 6 3 2 2 3" xfId="17385"/>
    <cellStyle name="Note 6 6 3 2 2 3 2" xfId="34820"/>
    <cellStyle name="Note 6 6 3 2 2 3 3" xfId="49272"/>
    <cellStyle name="Note 6 6 3 2 2 4" xfId="23163"/>
    <cellStyle name="Note 6 6 3 2 2 5" xfId="37615"/>
    <cellStyle name="Note 6 6 3 2 3" xfId="8189"/>
    <cellStyle name="Note 6 6 3 2 3 2" xfId="25624"/>
    <cellStyle name="Note 6 6 3 2 3 3" xfId="40076"/>
    <cellStyle name="Note 6 6 3 2 4" xfId="10630"/>
    <cellStyle name="Note 6 6 3 2 4 2" xfId="28065"/>
    <cellStyle name="Note 6 6 3 2 4 3" xfId="42517"/>
    <cellStyle name="Note 6 6 3 2 5" xfId="13050"/>
    <cellStyle name="Note 6 6 3 2 5 2" xfId="30485"/>
    <cellStyle name="Note 6 6 3 2 5 3" xfId="44937"/>
    <cellStyle name="Note 6 6 3 2 6" xfId="20057"/>
    <cellStyle name="Note 6 6 3 3" xfId="3217"/>
    <cellStyle name="Note 6 6 3 3 2" xfId="5728"/>
    <cellStyle name="Note 6 6 3 3 2 2" xfId="14925"/>
    <cellStyle name="Note 6 6 3 3 2 2 2" xfId="32360"/>
    <cellStyle name="Note 6 6 3 3 2 2 3" xfId="46812"/>
    <cellStyle name="Note 6 6 3 3 2 3" xfId="17386"/>
    <cellStyle name="Note 6 6 3 3 2 3 2" xfId="34821"/>
    <cellStyle name="Note 6 6 3 3 2 3 3" xfId="49273"/>
    <cellStyle name="Note 6 6 3 3 2 4" xfId="23164"/>
    <cellStyle name="Note 6 6 3 3 2 5" xfId="37616"/>
    <cellStyle name="Note 6 6 3 3 3" xfId="8190"/>
    <cellStyle name="Note 6 6 3 3 3 2" xfId="25625"/>
    <cellStyle name="Note 6 6 3 3 3 3" xfId="40077"/>
    <cellStyle name="Note 6 6 3 3 4" xfId="10631"/>
    <cellStyle name="Note 6 6 3 3 4 2" xfId="28066"/>
    <cellStyle name="Note 6 6 3 3 4 3" xfId="42518"/>
    <cellStyle name="Note 6 6 3 3 5" xfId="13051"/>
    <cellStyle name="Note 6 6 3 3 5 2" xfId="30486"/>
    <cellStyle name="Note 6 6 3 3 5 3" xfId="44938"/>
    <cellStyle name="Note 6 6 3 3 6" xfId="20058"/>
    <cellStyle name="Note 6 6 3 4" xfId="3218"/>
    <cellStyle name="Note 6 6 3 4 2" xfId="5729"/>
    <cellStyle name="Note 6 6 3 4 2 2" xfId="23165"/>
    <cellStyle name="Note 6 6 3 4 2 3" xfId="37617"/>
    <cellStyle name="Note 6 6 3 4 3" xfId="8191"/>
    <cellStyle name="Note 6 6 3 4 3 2" xfId="25626"/>
    <cellStyle name="Note 6 6 3 4 3 3" xfId="40078"/>
    <cellStyle name="Note 6 6 3 4 4" xfId="10632"/>
    <cellStyle name="Note 6 6 3 4 4 2" xfId="28067"/>
    <cellStyle name="Note 6 6 3 4 4 3" xfId="42519"/>
    <cellStyle name="Note 6 6 3 4 5" xfId="13052"/>
    <cellStyle name="Note 6 6 3 4 5 2" xfId="30487"/>
    <cellStyle name="Note 6 6 3 4 5 3" xfId="44939"/>
    <cellStyle name="Note 6 6 3 4 6" xfId="15584"/>
    <cellStyle name="Note 6 6 3 4 6 2" xfId="33019"/>
    <cellStyle name="Note 6 6 3 4 6 3" xfId="47471"/>
    <cellStyle name="Note 6 6 3 4 7" xfId="20059"/>
    <cellStyle name="Note 6 6 3 4 8" xfId="20746"/>
    <cellStyle name="Note 6 6 3 5" xfId="5726"/>
    <cellStyle name="Note 6 6 3 5 2" xfId="14923"/>
    <cellStyle name="Note 6 6 3 5 2 2" xfId="32358"/>
    <cellStyle name="Note 6 6 3 5 2 3" xfId="46810"/>
    <cellStyle name="Note 6 6 3 5 3" xfId="17384"/>
    <cellStyle name="Note 6 6 3 5 3 2" xfId="34819"/>
    <cellStyle name="Note 6 6 3 5 3 3" xfId="49271"/>
    <cellStyle name="Note 6 6 3 5 4" xfId="23162"/>
    <cellStyle name="Note 6 6 3 5 5" xfId="37614"/>
    <cellStyle name="Note 6 6 3 6" xfId="8188"/>
    <cellStyle name="Note 6 6 3 6 2" xfId="25623"/>
    <cellStyle name="Note 6 6 3 6 3" xfId="40075"/>
    <cellStyle name="Note 6 6 3 7" xfId="10629"/>
    <cellStyle name="Note 6 6 3 7 2" xfId="28064"/>
    <cellStyle name="Note 6 6 3 7 3" xfId="42516"/>
    <cellStyle name="Note 6 6 3 8" xfId="13049"/>
    <cellStyle name="Note 6 6 3 8 2" xfId="30484"/>
    <cellStyle name="Note 6 6 3 8 3" xfId="44936"/>
    <cellStyle name="Note 6 6 3 9" xfId="20056"/>
    <cellStyle name="Note 6 6 4" xfId="3219"/>
    <cellStyle name="Note 6 6 4 2" xfId="3220"/>
    <cellStyle name="Note 6 6 4 2 2" xfId="5731"/>
    <cellStyle name="Note 6 6 4 2 2 2" xfId="14927"/>
    <cellStyle name="Note 6 6 4 2 2 2 2" xfId="32362"/>
    <cellStyle name="Note 6 6 4 2 2 2 3" xfId="46814"/>
    <cellStyle name="Note 6 6 4 2 2 3" xfId="17388"/>
    <cellStyle name="Note 6 6 4 2 2 3 2" xfId="34823"/>
    <cellStyle name="Note 6 6 4 2 2 3 3" xfId="49275"/>
    <cellStyle name="Note 6 6 4 2 2 4" xfId="23167"/>
    <cellStyle name="Note 6 6 4 2 2 5" xfId="37619"/>
    <cellStyle name="Note 6 6 4 2 3" xfId="8193"/>
    <cellStyle name="Note 6 6 4 2 3 2" xfId="25628"/>
    <cellStyle name="Note 6 6 4 2 3 3" xfId="40080"/>
    <cellStyle name="Note 6 6 4 2 4" xfId="10634"/>
    <cellStyle name="Note 6 6 4 2 4 2" xfId="28069"/>
    <cellStyle name="Note 6 6 4 2 4 3" xfId="42521"/>
    <cellStyle name="Note 6 6 4 2 5" xfId="13054"/>
    <cellStyle name="Note 6 6 4 2 5 2" xfId="30489"/>
    <cellStyle name="Note 6 6 4 2 5 3" xfId="44941"/>
    <cellStyle name="Note 6 6 4 2 6" xfId="20061"/>
    <cellStyle name="Note 6 6 4 3" xfId="3221"/>
    <cellStyle name="Note 6 6 4 3 2" xfId="5732"/>
    <cellStyle name="Note 6 6 4 3 2 2" xfId="14928"/>
    <cellStyle name="Note 6 6 4 3 2 2 2" xfId="32363"/>
    <cellStyle name="Note 6 6 4 3 2 2 3" xfId="46815"/>
    <cellStyle name="Note 6 6 4 3 2 3" xfId="17389"/>
    <cellStyle name="Note 6 6 4 3 2 3 2" xfId="34824"/>
    <cellStyle name="Note 6 6 4 3 2 3 3" xfId="49276"/>
    <cellStyle name="Note 6 6 4 3 2 4" xfId="23168"/>
    <cellStyle name="Note 6 6 4 3 2 5" xfId="37620"/>
    <cellStyle name="Note 6 6 4 3 3" xfId="8194"/>
    <cellStyle name="Note 6 6 4 3 3 2" xfId="25629"/>
    <cellStyle name="Note 6 6 4 3 3 3" xfId="40081"/>
    <cellStyle name="Note 6 6 4 3 4" xfId="10635"/>
    <cellStyle name="Note 6 6 4 3 4 2" xfId="28070"/>
    <cellStyle name="Note 6 6 4 3 4 3" xfId="42522"/>
    <cellStyle name="Note 6 6 4 3 5" xfId="13055"/>
    <cellStyle name="Note 6 6 4 3 5 2" xfId="30490"/>
    <cellStyle name="Note 6 6 4 3 5 3" xfId="44942"/>
    <cellStyle name="Note 6 6 4 3 6" xfId="20062"/>
    <cellStyle name="Note 6 6 4 4" xfId="3222"/>
    <cellStyle name="Note 6 6 4 4 2" xfId="5733"/>
    <cellStyle name="Note 6 6 4 4 2 2" xfId="23169"/>
    <cellStyle name="Note 6 6 4 4 2 3" xfId="37621"/>
    <cellStyle name="Note 6 6 4 4 3" xfId="8195"/>
    <cellStyle name="Note 6 6 4 4 3 2" xfId="25630"/>
    <cellStyle name="Note 6 6 4 4 3 3" xfId="40082"/>
    <cellStyle name="Note 6 6 4 4 4" xfId="10636"/>
    <cellStyle name="Note 6 6 4 4 4 2" xfId="28071"/>
    <cellStyle name="Note 6 6 4 4 4 3" xfId="42523"/>
    <cellStyle name="Note 6 6 4 4 5" xfId="13056"/>
    <cellStyle name="Note 6 6 4 4 5 2" xfId="30491"/>
    <cellStyle name="Note 6 6 4 4 5 3" xfId="44943"/>
    <cellStyle name="Note 6 6 4 4 6" xfId="15585"/>
    <cellStyle name="Note 6 6 4 4 6 2" xfId="33020"/>
    <cellStyle name="Note 6 6 4 4 6 3" xfId="47472"/>
    <cellStyle name="Note 6 6 4 4 7" xfId="20063"/>
    <cellStyle name="Note 6 6 4 4 8" xfId="20747"/>
    <cellStyle name="Note 6 6 4 5" xfId="5730"/>
    <cellStyle name="Note 6 6 4 5 2" xfId="14926"/>
    <cellStyle name="Note 6 6 4 5 2 2" xfId="32361"/>
    <cellStyle name="Note 6 6 4 5 2 3" xfId="46813"/>
    <cellStyle name="Note 6 6 4 5 3" xfId="17387"/>
    <cellStyle name="Note 6 6 4 5 3 2" xfId="34822"/>
    <cellStyle name="Note 6 6 4 5 3 3" xfId="49274"/>
    <cellStyle name="Note 6 6 4 5 4" xfId="23166"/>
    <cellStyle name="Note 6 6 4 5 5" xfId="37618"/>
    <cellStyle name="Note 6 6 4 6" xfId="8192"/>
    <cellStyle name="Note 6 6 4 6 2" xfId="25627"/>
    <cellStyle name="Note 6 6 4 6 3" xfId="40079"/>
    <cellStyle name="Note 6 6 4 7" xfId="10633"/>
    <cellStyle name="Note 6 6 4 7 2" xfId="28068"/>
    <cellStyle name="Note 6 6 4 7 3" xfId="42520"/>
    <cellStyle name="Note 6 6 4 8" xfId="13053"/>
    <cellStyle name="Note 6 6 4 8 2" xfId="30488"/>
    <cellStyle name="Note 6 6 4 8 3" xfId="44940"/>
    <cellStyle name="Note 6 6 4 9" xfId="20060"/>
    <cellStyle name="Note 6 6 5" xfId="3223"/>
    <cellStyle name="Note 6 6 5 2" xfId="3224"/>
    <cellStyle name="Note 6 6 5 2 2" xfId="5735"/>
    <cellStyle name="Note 6 6 5 2 2 2" xfId="14930"/>
    <cellStyle name="Note 6 6 5 2 2 2 2" xfId="32365"/>
    <cellStyle name="Note 6 6 5 2 2 2 3" xfId="46817"/>
    <cellStyle name="Note 6 6 5 2 2 3" xfId="17391"/>
    <cellStyle name="Note 6 6 5 2 2 3 2" xfId="34826"/>
    <cellStyle name="Note 6 6 5 2 2 3 3" xfId="49278"/>
    <cellStyle name="Note 6 6 5 2 2 4" xfId="23171"/>
    <cellStyle name="Note 6 6 5 2 2 5" xfId="37623"/>
    <cellStyle name="Note 6 6 5 2 3" xfId="8197"/>
    <cellStyle name="Note 6 6 5 2 3 2" xfId="25632"/>
    <cellStyle name="Note 6 6 5 2 3 3" xfId="40084"/>
    <cellStyle name="Note 6 6 5 2 4" xfId="10638"/>
    <cellStyle name="Note 6 6 5 2 4 2" xfId="28073"/>
    <cellStyle name="Note 6 6 5 2 4 3" xfId="42525"/>
    <cellStyle name="Note 6 6 5 2 5" xfId="13058"/>
    <cellStyle name="Note 6 6 5 2 5 2" xfId="30493"/>
    <cellStyle name="Note 6 6 5 2 5 3" xfId="44945"/>
    <cellStyle name="Note 6 6 5 2 6" xfId="20065"/>
    <cellStyle name="Note 6 6 5 3" xfId="3225"/>
    <cellStyle name="Note 6 6 5 3 2" xfId="5736"/>
    <cellStyle name="Note 6 6 5 3 2 2" xfId="14931"/>
    <cellStyle name="Note 6 6 5 3 2 2 2" xfId="32366"/>
    <cellStyle name="Note 6 6 5 3 2 2 3" xfId="46818"/>
    <cellStyle name="Note 6 6 5 3 2 3" xfId="17392"/>
    <cellStyle name="Note 6 6 5 3 2 3 2" xfId="34827"/>
    <cellStyle name="Note 6 6 5 3 2 3 3" xfId="49279"/>
    <cellStyle name="Note 6 6 5 3 2 4" xfId="23172"/>
    <cellStyle name="Note 6 6 5 3 2 5" xfId="37624"/>
    <cellStyle name="Note 6 6 5 3 3" xfId="8198"/>
    <cellStyle name="Note 6 6 5 3 3 2" xfId="25633"/>
    <cellStyle name="Note 6 6 5 3 3 3" xfId="40085"/>
    <cellStyle name="Note 6 6 5 3 4" xfId="10639"/>
    <cellStyle name="Note 6 6 5 3 4 2" xfId="28074"/>
    <cellStyle name="Note 6 6 5 3 4 3" xfId="42526"/>
    <cellStyle name="Note 6 6 5 3 5" xfId="13059"/>
    <cellStyle name="Note 6 6 5 3 5 2" xfId="30494"/>
    <cellStyle name="Note 6 6 5 3 5 3" xfId="44946"/>
    <cellStyle name="Note 6 6 5 3 6" xfId="20066"/>
    <cellStyle name="Note 6 6 5 4" xfId="3226"/>
    <cellStyle name="Note 6 6 5 4 2" xfId="5737"/>
    <cellStyle name="Note 6 6 5 4 2 2" xfId="23173"/>
    <cellStyle name="Note 6 6 5 4 2 3" xfId="37625"/>
    <cellStyle name="Note 6 6 5 4 3" xfId="8199"/>
    <cellStyle name="Note 6 6 5 4 3 2" xfId="25634"/>
    <cellStyle name="Note 6 6 5 4 3 3" xfId="40086"/>
    <cellStyle name="Note 6 6 5 4 4" xfId="10640"/>
    <cellStyle name="Note 6 6 5 4 4 2" xfId="28075"/>
    <cellStyle name="Note 6 6 5 4 4 3" xfId="42527"/>
    <cellStyle name="Note 6 6 5 4 5" xfId="13060"/>
    <cellStyle name="Note 6 6 5 4 5 2" xfId="30495"/>
    <cellStyle name="Note 6 6 5 4 5 3" xfId="44947"/>
    <cellStyle name="Note 6 6 5 4 6" xfId="15586"/>
    <cellStyle name="Note 6 6 5 4 6 2" xfId="33021"/>
    <cellStyle name="Note 6 6 5 4 6 3" xfId="47473"/>
    <cellStyle name="Note 6 6 5 4 7" xfId="20067"/>
    <cellStyle name="Note 6 6 5 4 8" xfId="20748"/>
    <cellStyle name="Note 6 6 5 5" xfId="5734"/>
    <cellStyle name="Note 6 6 5 5 2" xfId="14929"/>
    <cellStyle name="Note 6 6 5 5 2 2" xfId="32364"/>
    <cellStyle name="Note 6 6 5 5 2 3" xfId="46816"/>
    <cellStyle name="Note 6 6 5 5 3" xfId="17390"/>
    <cellStyle name="Note 6 6 5 5 3 2" xfId="34825"/>
    <cellStyle name="Note 6 6 5 5 3 3" xfId="49277"/>
    <cellStyle name="Note 6 6 5 5 4" xfId="23170"/>
    <cellStyle name="Note 6 6 5 5 5" xfId="37622"/>
    <cellStyle name="Note 6 6 5 6" xfId="8196"/>
    <cellStyle name="Note 6 6 5 6 2" xfId="25631"/>
    <cellStyle name="Note 6 6 5 6 3" xfId="40083"/>
    <cellStyle name="Note 6 6 5 7" xfId="10637"/>
    <cellStyle name="Note 6 6 5 7 2" xfId="28072"/>
    <cellStyle name="Note 6 6 5 7 3" xfId="42524"/>
    <cellStyle name="Note 6 6 5 8" xfId="13057"/>
    <cellStyle name="Note 6 6 5 8 2" xfId="30492"/>
    <cellStyle name="Note 6 6 5 8 3" xfId="44944"/>
    <cellStyle name="Note 6 6 5 9" xfId="20064"/>
    <cellStyle name="Note 6 6 6" xfId="3227"/>
    <cellStyle name="Note 6 6 6 2" xfId="5738"/>
    <cellStyle name="Note 6 6 6 2 2" xfId="14932"/>
    <cellStyle name="Note 6 6 6 2 2 2" xfId="32367"/>
    <cellStyle name="Note 6 6 6 2 2 3" xfId="46819"/>
    <cellStyle name="Note 6 6 6 2 3" xfId="17393"/>
    <cellStyle name="Note 6 6 6 2 3 2" xfId="34828"/>
    <cellStyle name="Note 6 6 6 2 3 3" xfId="49280"/>
    <cellStyle name="Note 6 6 6 2 4" xfId="23174"/>
    <cellStyle name="Note 6 6 6 2 5" xfId="37626"/>
    <cellStyle name="Note 6 6 6 3" xfId="8200"/>
    <cellStyle name="Note 6 6 6 3 2" xfId="25635"/>
    <cellStyle name="Note 6 6 6 3 3" xfId="40087"/>
    <cellStyle name="Note 6 6 6 4" xfId="10641"/>
    <cellStyle name="Note 6 6 6 4 2" xfId="28076"/>
    <cellStyle name="Note 6 6 6 4 3" xfId="42528"/>
    <cellStyle name="Note 6 6 6 5" xfId="13061"/>
    <cellStyle name="Note 6 6 6 5 2" xfId="30496"/>
    <cellStyle name="Note 6 6 6 5 3" xfId="44948"/>
    <cellStyle name="Note 6 6 6 6" xfId="20068"/>
    <cellStyle name="Note 6 6 7" xfId="3228"/>
    <cellStyle name="Note 6 6 7 2" xfId="5739"/>
    <cellStyle name="Note 6 6 7 2 2" xfId="14933"/>
    <cellStyle name="Note 6 6 7 2 2 2" xfId="32368"/>
    <cellStyle name="Note 6 6 7 2 2 3" xfId="46820"/>
    <cellStyle name="Note 6 6 7 2 3" xfId="17394"/>
    <cellStyle name="Note 6 6 7 2 3 2" xfId="34829"/>
    <cellStyle name="Note 6 6 7 2 3 3" xfId="49281"/>
    <cellStyle name="Note 6 6 7 2 4" xfId="23175"/>
    <cellStyle name="Note 6 6 7 2 5" xfId="37627"/>
    <cellStyle name="Note 6 6 7 3" xfId="8201"/>
    <cellStyle name="Note 6 6 7 3 2" xfId="25636"/>
    <cellStyle name="Note 6 6 7 3 3" xfId="40088"/>
    <cellStyle name="Note 6 6 7 4" xfId="10642"/>
    <cellStyle name="Note 6 6 7 4 2" xfId="28077"/>
    <cellStyle name="Note 6 6 7 4 3" xfId="42529"/>
    <cellStyle name="Note 6 6 7 5" xfId="13062"/>
    <cellStyle name="Note 6 6 7 5 2" xfId="30497"/>
    <cellStyle name="Note 6 6 7 5 3" xfId="44949"/>
    <cellStyle name="Note 6 6 7 6" xfId="20069"/>
    <cellStyle name="Note 6 6 8" xfId="3229"/>
    <cellStyle name="Note 6 6 8 2" xfId="5740"/>
    <cellStyle name="Note 6 6 8 2 2" xfId="23176"/>
    <cellStyle name="Note 6 6 8 2 3" xfId="37628"/>
    <cellStyle name="Note 6 6 8 3" xfId="8202"/>
    <cellStyle name="Note 6 6 8 3 2" xfId="25637"/>
    <cellStyle name="Note 6 6 8 3 3" xfId="40089"/>
    <cellStyle name="Note 6 6 8 4" xfId="10643"/>
    <cellStyle name="Note 6 6 8 4 2" xfId="28078"/>
    <cellStyle name="Note 6 6 8 4 3" xfId="42530"/>
    <cellStyle name="Note 6 6 8 5" xfId="13063"/>
    <cellStyle name="Note 6 6 8 5 2" xfId="30498"/>
    <cellStyle name="Note 6 6 8 5 3" xfId="44950"/>
    <cellStyle name="Note 6 6 8 6" xfId="15587"/>
    <cellStyle name="Note 6 6 8 6 2" xfId="33022"/>
    <cellStyle name="Note 6 6 8 6 3" xfId="47474"/>
    <cellStyle name="Note 6 6 8 7" xfId="20070"/>
    <cellStyle name="Note 6 6 8 8" xfId="20749"/>
    <cellStyle name="Note 6 6 9" xfId="5721"/>
    <cellStyle name="Note 6 6 9 2" xfId="14919"/>
    <cellStyle name="Note 6 6 9 2 2" xfId="32354"/>
    <cellStyle name="Note 6 6 9 2 3" xfId="46806"/>
    <cellStyle name="Note 6 6 9 3" xfId="17380"/>
    <cellStyle name="Note 6 6 9 3 2" xfId="34815"/>
    <cellStyle name="Note 6 6 9 3 3" xfId="49267"/>
    <cellStyle name="Note 6 6 9 4" xfId="23157"/>
    <cellStyle name="Note 6 6 9 5" xfId="37609"/>
    <cellStyle name="Note 6 7" xfId="3230"/>
    <cellStyle name="Note 6 7 10" xfId="8203"/>
    <cellStyle name="Note 6 7 10 2" xfId="25638"/>
    <cellStyle name="Note 6 7 10 3" xfId="40090"/>
    <cellStyle name="Note 6 7 11" xfId="10644"/>
    <cellStyle name="Note 6 7 11 2" xfId="28079"/>
    <cellStyle name="Note 6 7 11 3" xfId="42531"/>
    <cellStyle name="Note 6 7 12" xfId="13064"/>
    <cellStyle name="Note 6 7 12 2" xfId="30499"/>
    <cellStyle name="Note 6 7 12 3" xfId="44951"/>
    <cellStyle name="Note 6 7 13" xfId="20071"/>
    <cellStyle name="Note 6 7 2" xfId="3231"/>
    <cellStyle name="Note 6 7 2 2" xfId="3232"/>
    <cellStyle name="Note 6 7 2 2 2" xfId="5743"/>
    <cellStyle name="Note 6 7 2 2 2 2" xfId="14936"/>
    <cellStyle name="Note 6 7 2 2 2 2 2" xfId="32371"/>
    <cellStyle name="Note 6 7 2 2 2 2 3" xfId="46823"/>
    <cellStyle name="Note 6 7 2 2 2 3" xfId="17397"/>
    <cellStyle name="Note 6 7 2 2 2 3 2" xfId="34832"/>
    <cellStyle name="Note 6 7 2 2 2 3 3" xfId="49284"/>
    <cellStyle name="Note 6 7 2 2 2 4" xfId="23179"/>
    <cellStyle name="Note 6 7 2 2 2 5" xfId="37631"/>
    <cellStyle name="Note 6 7 2 2 3" xfId="8205"/>
    <cellStyle name="Note 6 7 2 2 3 2" xfId="25640"/>
    <cellStyle name="Note 6 7 2 2 3 3" xfId="40092"/>
    <cellStyle name="Note 6 7 2 2 4" xfId="10646"/>
    <cellStyle name="Note 6 7 2 2 4 2" xfId="28081"/>
    <cellStyle name="Note 6 7 2 2 4 3" xfId="42533"/>
    <cellStyle name="Note 6 7 2 2 5" xfId="13066"/>
    <cellStyle name="Note 6 7 2 2 5 2" xfId="30501"/>
    <cellStyle name="Note 6 7 2 2 5 3" xfId="44953"/>
    <cellStyle name="Note 6 7 2 2 6" xfId="20073"/>
    <cellStyle name="Note 6 7 2 3" xfId="3233"/>
    <cellStyle name="Note 6 7 2 3 2" xfId="5744"/>
    <cellStyle name="Note 6 7 2 3 2 2" xfId="14937"/>
    <cellStyle name="Note 6 7 2 3 2 2 2" xfId="32372"/>
    <cellStyle name="Note 6 7 2 3 2 2 3" xfId="46824"/>
    <cellStyle name="Note 6 7 2 3 2 3" xfId="17398"/>
    <cellStyle name="Note 6 7 2 3 2 3 2" xfId="34833"/>
    <cellStyle name="Note 6 7 2 3 2 3 3" xfId="49285"/>
    <cellStyle name="Note 6 7 2 3 2 4" xfId="23180"/>
    <cellStyle name="Note 6 7 2 3 2 5" xfId="37632"/>
    <cellStyle name="Note 6 7 2 3 3" xfId="8206"/>
    <cellStyle name="Note 6 7 2 3 3 2" xfId="25641"/>
    <cellStyle name="Note 6 7 2 3 3 3" xfId="40093"/>
    <cellStyle name="Note 6 7 2 3 4" xfId="10647"/>
    <cellStyle name="Note 6 7 2 3 4 2" xfId="28082"/>
    <cellStyle name="Note 6 7 2 3 4 3" xfId="42534"/>
    <cellStyle name="Note 6 7 2 3 5" xfId="13067"/>
    <cellStyle name="Note 6 7 2 3 5 2" xfId="30502"/>
    <cellStyle name="Note 6 7 2 3 5 3" xfId="44954"/>
    <cellStyle name="Note 6 7 2 3 6" xfId="20074"/>
    <cellStyle name="Note 6 7 2 4" xfId="3234"/>
    <cellStyle name="Note 6 7 2 4 2" xfId="5745"/>
    <cellStyle name="Note 6 7 2 4 2 2" xfId="23181"/>
    <cellStyle name="Note 6 7 2 4 2 3" xfId="37633"/>
    <cellStyle name="Note 6 7 2 4 3" xfId="8207"/>
    <cellStyle name="Note 6 7 2 4 3 2" xfId="25642"/>
    <cellStyle name="Note 6 7 2 4 3 3" xfId="40094"/>
    <cellStyle name="Note 6 7 2 4 4" xfId="10648"/>
    <cellStyle name="Note 6 7 2 4 4 2" xfId="28083"/>
    <cellStyle name="Note 6 7 2 4 4 3" xfId="42535"/>
    <cellStyle name="Note 6 7 2 4 5" xfId="13068"/>
    <cellStyle name="Note 6 7 2 4 5 2" xfId="30503"/>
    <cellStyle name="Note 6 7 2 4 5 3" xfId="44955"/>
    <cellStyle name="Note 6 7 2 4 6" xfId="15588"/>
    <cellStyle name="Note 6 7 2 4 6 2" xfId="33023"/>
    <cellStyle name="Note 6 7 2 4 6 3" xfId="47475"/>
    <cellStyle name="Note 6 7 2 4 7" xfId="20075"/>
    <cellStyle name="Note 6 7 2 4 8" xfId="20750"/>
    <cellStyle name="Note 6 7 2 5" xfId="5742"/>
    <cellStyle name="Note 6 7 2 5 2" xfId="14935"/>
    <cellStyle name="Note 6 7 2 5 2 2" xfId="32370"/>
    <cellStyle name="Note 6 7 2 5 2 3" xfId="46822"/>
    <cellStyle name="Note 6 7 2 5 3" xfId="17396"/>
    <cellStyle name="Note 6 7 2 5 3 2" xfId="34831"/>
    <cellStyle name="Note 6 7 2 5 3 3" xfId="49283"/>
    <cellStyle name="Note 6 7 2 5 4" xfId="23178"/>
    <cellStyle name="Note 6 7 2 5 5" xfId="37630"/>
    <cellStyle name="Note 6 7 2 6" xfId="8204"/>
    <cellStyle name="Note 6 7 2 6 2" xfId="25639"/>
    <cellStyle name="Note 6 7 2 6 3" xfId="40091"/>
    <cellStyle name="Note 6 7 2 7" xfId="10645"/>
    <cellStyle name="Note 6 7 2 7 2" xfId="28080"/>
    <cellStyle name="Note 6 7 2 7 3" xfId="42532"/>
    <cellStyle name="Note 6 7 2 8" xfId="13065"/>
    <cellStyle name="Note 6 7 2 8 2" xfId="30500"/>
    <cellStyle name="Note 6 7 2 8 3" xfId="44952"/>
    <cellStyle name="Note 6 7 2 9" xfId="20072"/>
    <cellStyle name="Note 6 7 3" xfId="3235"/>
    <cellStyle name="Note 6 7 3 2" xfId="3236"/>
    <cellStyle name="Note 6 7 3 2 2" xfId="5747"/>
    <cellStyle name="Note 6 7 3 2 2 2" xfId="14939"/>
    <cellStyle name="Note 6 7 3 2 2 2 2" xfId="32374"/>
    <cellStyle name="Note 6 7 3 2 2 2 3" xfId="46826"/>
    <cellStyle name="Note 6 7 3 2 2 3" xfId="17400"/>
    <cellStyle name="Note 6 7 3 2 2 3 2" xfId="34835"/>
    <cellStyle name="Note 6 7 3 2 2 3 3" xfId="49287"/>
    <cellStyle name="Note 6 7 3 2 2 4" xfId="23183"/>
    <cellStyle name="Note 6 7 3 2 2 5" xfId="37635"/>
    <cellStyle name="Note 6 7 3 2 3" xfId="8209"/>
    <cellStyle name="Note 6 7 3 2 3 2" xfId="25644"/>
    <cellStyle name="Note 6 7 3 2 3 3" xfId="40096"/>
    <cellStyle name="Note 6 7 3 2 4" xfId="10650"/>
    <cellStyle name="Note 6 7 3 2 4 2" xfId="28085"/>
    <cellStyle name="Note 6 7 3 2 4 3" xfId="42537"/>
    <cellStyle name="Note 6 7 3 2 5" xfId="13070"/>
    <cellStyle name="Note 6 7 3 2 5 2" xfId="30505"/>
    <cellStyle name="Note 6 7 3 2 5 3" xfId="44957"/>
    <cellStyle name="Note 6 7 3 2 6" xfId="20077"/>
    <cellStyle name="Note 6 7 3 3" xfId="3237"/>
    <cellStyle name="Note 6 7 3 3 2" xfId="5748"/>
    <cellStyle name="Note 6 7 3 3 2 2" xfId="14940"/>
    <cellStyle name="Note 6 7 3 3 2 2 2" xfId="32375"/>
    <cellStyle name="Note 6 7 3 3 2 2 3" xfId="46827"/>
    <cellStyle name="Note 6 7 3 3 2 3" xfId="17401"/>
    <cellStyle name="Note 6 7 3 3 2 3 2" xfId="34836"/>
    <cellStyle name="Note 6 7 3 3 2 3 3" xfId="49288"/>
    <cellStyle name="Note 6 7 3 3 2 4" xfId="23184"/>
    <cellStyle name="Note 6 7 3 3 2 5" xfId="37636"/>
    <cellStyle name="Note 6 7 3 3 3" xfId="8210"/>
    <cellStyle name="Note 6 7 3 3 3 2" xfId="25645"/>
    <cellStyle name="Note 6 7 3 3 3 3" xfId="40097"/>
    <cellStyle name="Note 6 7 3 3 4" xfId="10651"/>
    <cellStyle name="Note 6 7 3 3 4 2" xfId="28086"/>
    <cellStyle name="Note 6 7 3 3 4 3" xfId="42538"/>
    <cellStyle name="Note 6 7 3 3 5" xfId="13071"/>
    <cellStyle name="Note 6 7 3 3 5 2" xfId="30506"/>
    <cellStyle name="Note 6 7 3 3 5 3" xfId="44958"/>
    <cellStyle name="Note 6 7 3 3 6" xfId="20078"/>
    <cellStyle name="Note 6 7 3 4" xfId="3238"/>
    <cellStyle name="Note 6 7 3 4 2" xfId="5749"/>
    <cellStyle name="Note 6 7 3 4 2 2" xfId="23185"/>
    <cellStyle name="Note 6 7 3 4 2 3" xfId="37637"/>
    <cellStyle name="Note 6 7 3 4 3" xfId="8211"/>
    <cellStyle name="Note 6 7 3 4 3 2" xfId="25646"/>
    <cellStyle name="Note 6 7 3 4 3 3" xfId="40098"/>
    <cellStyle name="Note 6 7 3 4 4" xfId="10652"/>
    <cellStyle name="Note 6 7 3 4 4 2" xfId="28087"/>
    <cellStyle name="Note 6 7 3 4 4 3" xfId="42539"/>
    <cellStyle name="Note 6 7 3 4 5" xfId="13072"/>
    <cellStyle name="Note 6 7 3 4 5 2" xfId="30507"/>
    <cellStyle name="Note 6 7 3 4 5 3" xfId="44959"/>
    <cellStyle name="Note 6 7 3 4 6" xfId="15589"/>
    <cellStyle name="Note 6 7 3 4 6 2" xfId="33024"/>
    <cellStyle name="Note 6 7 3 4 6 3" xfId="47476"/>
    <cellStyle name="Note 6 7 3 4 7" xfId="20079"/>
    <cellStyle name="Note 6 7 3 4 8" xfId="20751"/>
    <cellStyle name="Note 6 7 3 5" xfId="5746"/>
    <cellStyle name="Note 6 7 3 5 2" xfId="14938"/>
    <cellStyle name="Note 6 7 3 5 2 2" xfId="32373"/>
    <cellStyle name="Note 6 7 3 5 2 3" xfId="46825"/>
    <cellStyle name="Note 6 7 3 5 3" xfId="17399"/>
    <cellStyle name="Note 6 7 3 5 3 2" xfId="34834"/>
    <cellStyle name="Note 6 7 3 5 3 3" xfId="49286"/>
    <cellStyle name="Note 6 7 3 5 4" xfId="23182"/>
    <cellStyle name="Note 6 7 3 5 5" xfId="37634"/>
    <cellStyle name="Note 6 7 3 6" xfId="8208"/>
    <cellStyle name="Note 6 7 3 6 2" xfId="25643"/>
    <cellStyle name="Note 6 7 3 6 3" xfId="40095"/>
    <cellStyle name="Note 6 7 3 7" xfId="10649"/>
    <cellStyle name="Note 6 7 3 7 2" xfId="28084"/>
    <cellStyle name="Note 6 7 3 7 3" xfId="42536"/>
    <cellStyle name="Note 6 7 3 8" xfId="13069"/>
    <cellStyle name="Note 6 7 3 8 2" xfId="30504"/>
    <cellStyle name="Note 6 7 3 8 3" xfId="44956"/>
    <cellStyle name="Note 6 7 3 9" xfId="20076"/>
    <cellStyle name="Note 6 7 4" xfId="3239"/>
    <cellStyle name="Note 6 7 4 2" xfId="3240"/>
    <cellStyle name="Note 6 7 4 2 2" xfId="5751"/>
    <cellStyle name="Note 6 7 4 2 2 2" xfId="14942"/>
    <cellStyle name="Note 6 7 4 2 2 2 2" xfId="32377"/>
    <cellStyle name="Note 6 7 4 2 2 2 3" xfId="46829"/>
    <cellStyle name="Note 6 7 4 2 2 3" xfId="17403"/>
    <cellStyle name="Note 6 7 4 2 2 3 2" xfId="34838"/>
    <cellStyle name="Note 6 7 4 2 2 3 3" xfId="49290"/>
    <cellStyle name="Note 6 7 4 2 2 4" xfId="23187"/>
    <cellStyle name="Note 6 7 4 2 2 5" xfId="37639"/>
    <cellStyle name="Note 6 7 4 2 3" xfId="8213"/>
    <cellStyle name="Note 6 7 4 2 3 2" xfId="25648"/>
    <cellStyle name="Note 6 7 4 2 3 3" xfId="40100"/>
    <cellStyle name="Note 6 7 4 2 4" xfId="10654"/>
    <cellStyle name="Note 6 7 4 2 4 2" xfId="28089"/>
    <cellStyle name="Note 6 7 4 2 4 3" xfId="42541"/>
    <cellStyle name="Note 6 7 4 2 5" xfId="13074"/>
    <cellStyle name="Note 6 7 4 2 5 2" xfId="30509"/>
    <cellStyle name="Note 6 7 4 2 5 3" xfId="44961"/>
    <cellStyle name="Note 6 7 4 2 6" xfId="20081"/>
    <cellStyle name="Note 6 7 4 3" xfId="3241"/>
    <cellStyle name="Note 6 7 4 3 2" xfId="5752"/>
    <cellStyle name="Note 6 7 4 3 2 2" xfId="14943"/>
    <cellStyle name="Note 6 7 4 3 2 2 2" xfId="32378"/>
    <cellStyle name="Note 6 7 4 3 2 2 3" xfId="46830"/>
    <cellStyle name="Note 6 7 4 3 2 3" xfId="17404"/>
    <cellStyle name="Note 6 7 4 3 2 3 2" xfId="34839"/>
    <cellStyle name="Note 6 7 4 3 2 3 3" xfId="49291"/>
    <cellStyle name="Note 6 7 4 3 2 4" xfId="23188"/>
    <cellStyle name="Note 6 7 4 3 2 5" xfId="37640"/>
    <cellStyle name="Note 6 7 4 3 3" xfId="8214"/>
    <cellStyle name="Note 6 7 4 3 3 2" xfId="25649"/>
    <cellStyle name="Note 6 7 4 3 3 3" xfId="40101"/>
    <cellStyle name="Note 6 7 4 3 4" xfId="10655"/>
    <cellStyle name="Note 6 7 4 3 4 2" xfId="28090"/>
    <cellStyle name="Note 6 7 4 3 4 3" xfId="42542"/>
    <cellStyle name="Note 6 7 4 3 5" xfId="13075"/>
    <cellStyle name="Note 6 7 4 3 5 2" xfId="30510"/>
    <cellStyle name="Note 6 7 4 3 5 3" xfId="44962"/>
    <cellStyle name="Note 6 7 4 3 6" xfId="20082"/>
    <cellStyle name="Note 6 7 4 4" xfId="3242"/>
    <cellStyle name="Note 6 7 4 4 2" xfId="5753"/>
    <cellStyle name="Note 6 7 4 4 2 2" xfId="23189"/>
    <cellStyle name="Note 6 7 4 4 2 3" xfId="37641"/>
    <cellStyle name="Note 6 7 4 4 3" xfId="8215"/>
    <cellStyle name="Note 6 7 4 4 3 2" xfId="25650"/>
    <cellStyle name="Note 6 7 4 4 3 3" xfId="40102"/>
    <cellStyle name="Note 6 7 4 4 4" xfId="10656"/>
    <cellStyle name="Note 6 7 4 4 4 2" xfId="28091"/>
    <cellStyle name="Note 6 7 4 4 4 3" xfId="42543"/>
    <cellStyle name="Note 6 7 4 4 5" xfId="13076"/>
    <cellStyle name="Note 6 7 4 4 5 2" xfId="30511"/>
    <cellStyle name="Note 6 7 4 4 5 3" xfId="44963"/>
    <cellStyle name="Note 6 7 4 4 6" xfId="15590"/>
    <cellStyle name="Note 6 7 4 4 6 2" xfId="33025"/>
    <cellStyle name="Note 6 7 4 4 6 3" xfId="47477"/>
    <cellStyle name="Note 6 7 4 4 7" xfId="20083"/>
    <cellStyle name="Note 6 7 4 4 8" xfId="20752"/>
    <cellStyle name="Note 6 7 4 5" xfId="5750"/>
    <cellStyle name="Note 6 7 4 5 2" xfId="14941"/>
    <cellStyle name="Note 6 7 4 5 2 2" xfId="32376"/>
    <cellStyle name="Note 6 7 4 5 2 3" xfId="46828"/>
    <cellStyle name="Note 6 7 4 5 3" xfId="17402"/>
    <cellStyle name="Note 6 7 4 5 3 2" xfId="34837"/>
    <cellStyle name="Note 6 7 4 5 3 3" xfId="49289"/>
    <cellStyle name="Note 6 7 4 5 4" xfId="23186"/>
    <cellStyle name="Note 6 7 4 5 5" xfId="37638"/>
    <cellStyle name="Note 6 7 4 6" xfId="8212"/>
    <cellStyle name="Note 6 7 4 6 2" xfId="25647"/>
    <cellStyle name="Note 6 7 4 6 3" xfId="40099"/>
    <cellStyle name="Note 6 7 4 7" xfId="10653"/>
    <cellStyle name="Note 6 7 4 7 2" xfId="28088"/>
    <cellStyle name="Note 6 7 4 7 3" xfId="42540"/>
    <cellStyle name="Note 6 7 4 8" xfId="13073"/>
    <cellStyle name="Note 6 7 4 8 2" xfId="30508"/>
    <cellStyle name="Note 6 7 4 8 3" xfId="44960"/>
    <cellStyle name="Note 6 7 4 9" xfId="20080"/>
    <cellStyle name="Note 6 7 5" xfId="3243"/>
    <cellStyle name="Note 6 7 5 2" xfId="3244"/>
    <cellStyle name="Note 6 7 5 2 2" xfId="5755"/>
    <cellStyle name="Note 6 7 5 2 2 2" xfId="14945"/>
    <cellStyle name="Note 6 7 5 2 2 2 2" xfId="32380"/>
    <cellStyle name="Note 6 7 5 2 2 2 3" xfId="46832"/>
    <cellStyle name="Note 6 7 5 2 2 3" xfId="17406"/>
    <cellStyle name="Note 6 7 5 2 2 3 2" xfId="34841"/>
    <cellStyle name="Note 6 7 5 2 2 3 3" xfId="49293"/>
    <cellStyle name="Note 6 7 5 2 2 4" xfId="23191"/>
    <cellStyle name="Note 6 7 5 2 2 5" xfId="37643"/>
    <cellStyle name="Note 6 7 5 2 3" xfId="8217"/>
    <cellStyle name="Note 6 7 5 2 3 2" xfId="25652"/>
    <cellStyle name="Note 6 7 5 2 3 3" xfId="40104"/>
    <cellStyle name="Note 6 7 5 2 4" xfId="10658"/>
    <cellStyle name="Note 6 7 5 2 4 2" xfId="28093"/>
    <cellStyle name="Note 6 7 5 2 4 3" xfId="42545"/>
    <cellStyle name="Note 6 7 5 2 5" xfId="13078"/>
    <cellStyle name="Note 6 7 5 2 5 2" xfId="30513"/>
    <cellStyle name="Note 6 7 5 2 5 3" xfId="44965"/>
    <cellStyle name="Note 6 7 5 2 6" xfId="20085"/>
    <cellStyle name="Note 6 7 5 3" xfId="3245"/>
    <cellStyle name="Note 6 7 5 3 2" xfId="5756"/>
    <cellStyle name="Note 6 7 5 3 2 2" xfId="14946"/>
    <cellStyle name="Note 6 7 5 3 2 2 2" xfId="32381"/>
    <cellStyle name="Note 6 7 5 3 2 2 3" xfId="46833"/>
    <cellStyle name="Note 6 7 5 3 2 3" xfId="17407"/>
    <cellStyle name="Note 6 7 5 3 2 3 2" xfId="34842"/>
    <cellStyle name="Note 6 7 5 3 2 3 3" xfId="49294"/>
    <cellStyle name="Note 6 7 5 3 2 4" xfId="23192"/>
    <cellStyle name="Note 6 7 5 3 2 5" xfId="37644"/>
    <cellStyle name="Note 6 7 5 3 3" xfId="8218"/>
    <cellStyle name="Note 6 7 5 3 3 2" xfId="25653"/>
    <cellStyle name="Note 6 7 5 3 3 3" xfId="40105"/>
    <cellStyle name="Note 6 7 5 3 4" xfId="10659"/>
    <cellStyle name="Note 6 7 5 3 4 2" xfId="28094"/>
    <cellStyle name="Note 6 7 5 3 4 3" xfId="42546"/>
    <cellStyle name="Note 6 7 5 3 5" xfId="13079"/>
    <cellStyle name="Note 6 7 5 3 5 2" xfId="30514"/>
    <cellStyle name="Note 6 7 5 3 5 3" xfId="44966"/>
    <cellStyle name="Note 6 7 5 3 6" xfId="20086"/>
    <cellStyle name="Note 6 7 5 4" xfId="3246"/>
    <cellStyle name="Note 6 7 5 4 2" xfId="5757"/>
    <cellStyle name="Note 6 7 5 4 2 2" xfId="23193"/>
    <cellStyle name="Note 6 7 5 4 2 3" xfId="37645"/>
    <cellStyle name="Note 6 7 5 4 3" xfId="8219"/>
    <cellStyle name="Note 6 7 5 4 3 2" xfId="25654"/>
    <cellStyle name="Note 6 7 5 4 3 3" xfId="40106"/>
    <cellStyle name="Note 6 7 5 4 4" xfId="10660"/>
    <cellStyle name="Note 6 7 5 4 4 2" xfId="28095"/>
    <cellStyle name="Note 6 7 5 4 4 3" xfId="42547"/>
    <cellStyle name="Note 6 7 5 4 5" xfId="13080"/>
    <cellStyle name="Note 6 7 5 4 5 2" xfId="30515"/>
    <cellStyle name="Note 6 7 5 4 5 3" xfId="44967"/>
    <cellStyle name="Note 6 7 5 4 6" xfId="15591"/>
    <cellStyle name="Note 6 7 5 4 6 2" xfId="33026"/>
    <cellStyle name="Note 6 7 5 4 6 3" xfId="47478"/>
    <cellStyle name="Note 6 7 5 4 7" xfId="20087"/>
    <cellStyle name="Note 6 7 5 4 8" xfId="20753"/>
    <cellStyle name="Note 6 7 5 5" xfId="5754"/>
    <cellStyle name="Note 6 7 5 5 2" xfId="14944"/>
    <cellStyle name="Note 6 7 5 5 2 2" xfId="32379"/>
    <cellStyle name="Note 6 7 5 5 2 3" xfId="46831"/>
    <cellStyle name="Note 6 7 5 5 3" xfId="17405"/>
    <cellStyle name="Note 6 7 5 5 3 2" xfId="34840"/>
    <cellStyle name="Note 6 7 5 5 3 3" xfId="49292"/>
    <cellStyle name="Note 6 7 5 5 4" xfId="23190"/>
    <cellStyle name="Note 6 7 5 5 5" xfId="37642"/>
    <cellStyle name="Note 6 7 5 6" xfId="8216"/>
    <cellStyle name="Note 6 7 5 6 2" xfId="25651"/>
    <cellStyle name="Note 6 7 5 6 3" xfId="40103"/>
    <cellStyle name="Note 6 7 5 7" xfId="10657"/>
    <cellStyle name="Note 6 7 5 7 2" xfId="28092"/>
    <cellStyle name="Note 6 7 5 7 3" xfId="42544"/>
    <cellStyle name="Note 6 7 5 8" xfId="13077"/>
    <cellStyle name="Note 6 7 5 8 2" xfId="30512"/>
    <cellStyle name="Note 6 7 5 8 3" xfId="44964"/>
    <cellStyle name="Note 6 7 5 9" xfId="20084"/>
    <cellStyle name="Note 6 7 6" xfId="3247"/>
    <cellStyle name="Note 6 7 6 2" xfId="5758"/>
    <cellStyle name="Note 6 7 6 2 2" xfId="14947"/>
    <cellStyle name="Note 6 7 6 2 2 2" xfId="32382"/>
    <cellStyle name="Note 6 7 6 2 2 3" xfId="46834"/>
    <cellStyle name="Note 6 7 6 2 3" xfId="17408"/>
    <cellStyle name="Note 6 7 6 2 3 2" xfId="34843"/>
    <cellStyle name="Note 6 7 6 2 3 3" xfId="49295"/>
    <cellStyle name="Note 6 7 6 2 4" xfId="23194"/>
    <cellStyle name="Note 6 7 6 2 5" xfId="37646"/>
    <cellStyle name="Note 6 7 6 3" xfId="8220"/>
    <cellStyle name="Note 6 7 6 3 2" xfId="25655"/>
    <cellStyle name="Note 6 7 6 3 3" xfId="40107"/>
    <cellStyle name="Note 6 7 6 4" xfId="10661"/>
    <cellStyle name="Note 6 7 6 4 2" xfId="28096"/>
    <cellStyle name="Note 6 7 6 4 3" xfId="42548"/>
    <cellStyle name="Note 6 7 6 5" xfId="13081"/>
    <cellStyle name="Note 6 7 6 5 2" xfId="30516"/>
    <cellStyle name="Note 6 7 6 5 3" xfId="44968"/>
    <cellStyle name="Note 6 7 6 6" xfId="20088"/>
    <cellStyle name="Note 6 7 7" xfId="3248"/>
    <cellStyle name="Note 6 7 7 2" xfId="5759"/>
    <cellStyle name="Note 6 7 7 2 2" xfId="14948"/>
    <cellStyle name="Note 6 7 7 2 2 2" xfId="32383"/>
    <cellStyle name="Note 6 7 7 2 2 3" xfId="46835"/>
    <cellStyle name="Note 6 7 7 2 3" xfId="17409"/>
    <cellStyle name="Note 6 7 7 2 3 2" xfId="34844"/>
    <cellStyle name="Note 6 7 7 2 3 3" xfId="49296"/>
    <cellStyle name="Note 6 7 7 2 4" xfId="23195"/>
    <cellStyle name="Note 6 7 7 2 5" xfId="37647"/>
    <cellStyle name="Note 6 7 7 3" xfId="8221"/>
    <cellStyle name="Note 6 7 7 3 2" xfId="25656"/>
    <cellStyle name="Note 6 7 7 3 3" xfId="40108"/>
    <cellStyle name="Note 6 7 7 4" xfId="10662"/>
    <cellStyle name="Note 6 7 7 4 2" xfId="28097"/>
    <cellStyle name="Note 6 7 7 4 3" xfId="42549"/>
    <cellStyle name="Note 6 7 7 5" xfId="13082"/>
    <cellStyle name="Note 6 7 7 5 2" xfId="30517"/>
    <cellStyle name="Note 6 7 7 5 3" xfId="44969"/>
    <cellStyle name="Note 6 7 7 6" xfId="20089"/>
    <cellStyle name="Note 6 7 8" xfId="3249"/>
    <cellStyle name="Note 6 7 8 2" xfId="5760"/>
    <cellStyle name="Note 6 7 8 2 2" xfId="23196"/>
    <cellStyle name="Note 6 7 8 2 3" xfId="37648"/>
    <cellStyle name="Note 6 7 8 3" xfId="8222"/>
    <cellStyle name="Note 6 7 8 3 2" xfId="25657"/>
    <cellStyle name="Note 6 7 8 3 3" xfId="40109"/>
    <cellStyle name="Note 6 7 8 4" xfId="10663"/>
    <cellStyle name="Note 6 7 8 4 2" xfId="28098"/>
    <cellStyle name="Note 6 7 8 4 3" xfId="42550"/>
    <cellStyle name="Note 6 7 8 5" xfId="13083"/>
    <cellStyle name="Note 6 7 8 5 2" xfId="30518"/>
    <cellStyle name="Note 6 7 8 5 3" xfId="44970"/>
    <cellStyle name="Note 6 7 8 6" xfId="15592"/>
    <cellStyle name="Note 6 7 8 6 2" xfId="33027"/>
    <cellStyle name="Note 6 7 8 6 3" xfId="47479"/>
    <cellStyle name="Note 6 7 8 7" xfId="20090"/>
    <cellStyle name="Note 6 7 8 8" xfId="20754"/>
    <cellStyle name="Note 6 7 9" xfId="5741"/>
    <cellStyle name="Note 6 7 9 2" xfId="14934"/>
    <cellStyle name="Note 6 7 9 2 2" xfId="32369"/>
    <cellStyle name="Note 6 7 9 2 3" xfId="46821"/>
    <cellStyle name="Note 6 7 9 3" xfId="17395"/>
    <cellStyle name="Note 6 7 9 3 2" xfId="34830"/>
    <cellStyle name="Note 6 7 9 3 3" xfId="49282"/>
    <cellStyle name="Note 6 7 9 4" xfId="23177"/>
    <cellStyle name="Note 6 7 9 5" xfId="37629"/>
    <cellStyle name="Note 6 8" xfId="3250"/>
    <cellStyle name="Note 6 8 10" xfId="8223"/>
    <cellStyle name="Note 6 8 10 2" xfId="25658"/>
    <cellStyle name="Note 6 8 10 3" xfId="40110"/>
    <cellStyle name="Note 6 8 11" xfId="10664"/>
    <cellStyle name="Note 6 8 11 2" xfId="28099"/>
    <cellStyle name="Note 6 8 11 3" xfId="42551"/>
    <cellStyle name="Note 6 8 12" xfId="13084"/>
    <cellStyle name="Note 6 8 12 2" xfId="30519"/>
    <cellStyle name="Note 6 8 12 3" xfId="44971"/>
    <cellStyle name="Note 6 8 13" xfId="20091"/>
    <cellStyle name="Note 6 8 2" xfId="3251"/>
    <cellStyle name="Note 6 8 2 2" xfId="3252"/>
    <cellStyle name="Note 6 8 2 2 2" xfId="5763"/>
    <cellStyle name="Note 6 8 2 2 2 2" xfId="14951"/>
    <cellStyle name="Note 6 8 2 2 2 2 2" xfId="32386"/>
    <cellStyle name="Note 6 8 2 2 2 2 3" xfId="46838"/>
    <cellStyle name="Note 6 8 2 2 2 3" xfId="17412"/>
    <cellStyle name="Note 6 8 2 2 2 3 2" xfId="34847"/>
    <cellStyle name="Note 6 8 2 2 2 3 3" xfId="49299"/>
    <cellStyle name="Note 6 8 2 2 2 4" xfId="23199"/>
    <cellStyle name="Note 6 8 2 2 2 5" xfId="37651"/>
    <cellStyle name="Note 6 8 2 2 3" xfId="8225"/>
    <cellStyle name="Note 6 8 2 2 3 2" xfId="25660"/>
    <cellStyle name="Note 6 8 2 2 3 3" xfId="40112"/>
    <cellStyle name="Note 6 8 2 2 4" xfId="10666"/>
    <cellStyle name="Note 6 8 2 2 4 2" xfId="28101"/>
    <cellStyle name="Note 6 8 2 2 4 3" xfId="42553"/>
    <cellStyle name="Note 6 8 2 2 5" xfId="13086"/>
    <cellStyle name="Note 6 8 2 2 5 2" xfId="30521"/>
    <cellStyle name="Note 6 8 2 2 5 3" xfId="44973"/>
    <cellStyle name="Note 6 8 2 2 6" xfId="20093"/>
    <cellStyle name="Note 6 8 2 3" xfId="3253"/>
    <cellStyle name="Note 6 8 2 3 2" xfId="5764"/>
    <cellStyle name="Note 6 8 2 3 2 2" xfId="14952"/>
    <cellStyle name="Note 6 8 2 3 2 2 2" xfId="32387"/>
    <cellStyle name="Note 6 8 2 3 2 2 3" xfId="46839"/>
    <cellStyle name="Note 6 8 2 3 2 3" xfId="17413"/>
    <cellStyle name="Note 6 8 2 3 2 3 2" xfId="34848"/>
    <cellStyle name="Note 6 8 2 3 2 3 3" xfId="49300"/>
    <cellStyle name="Note 6 8 2 3 2 4" xfId="23200"/>
    <cellStyle name="Note 6 8 2 3 2 5" xfId="37652"/>
    <cellStyle name="Note 6 8 2 3 3" xfId="8226"/>
    <cellStyle name="Note 6 8 2 3 3 2" xfId="25661"/>
    <cellStyle name="Note 6 8 2 3 3 3" xfId="40113"/>
    <cellStyle name="Note 6 8 2 3 4" xfId="10667"/>
    <cellStyle name="Note 6 8 2 3 4 2" xfId="28102"/>
    <cellStyle name="Note 6 8 2 3 4 3" xfId="42554"/>
    <cellStyle name="Note 6 8 2 3 5" xfId="13087"/>
    <cellStyle name="Note 6 8 2 3 5 2" xfId="30522"/>
    <cellStyle name="Note 6 8 2 3 5 3" xfId="44974"/>
    <cellStyle name="Note 6 8 2 3 6" xfId="20094"/>
    <cellStyle name="Note 6 8 2 4" xfId="3254"/>
    <cellStyle name="Note 6 8 2 4 2" xfId="5765"/>
    <cellStyle name="Note 6 8 2 4 2 2" xfId="23201"/>
    <cellStyle name="Note 6 8 2 4 2 3" xfId="37653"/>
    <cellStyle name="Note 6 8 2 4 3" xfId="8227"/>
    <cellStyle name="Note 6 8 2 4 3 2" xfId="25662"/>
    <cellStyle name="Note 6 8 2 4 3 3" xfId="40114"/>
    <cellStyle name="Note 6 8 2 4 4" xfId="10668"/>
    <cellStyle name="Note 6 8 2 4 4 2" xfId="28103"/>
    <cellStyle name="Note 6 8 2 4 4 3" xfId="42555"/>
    <cellStyle name="Note 6 8 2 4 5" xfId="13088"/>
    <cellStyle name="Note 6 8 2 4 5 2" xfId="30523"/>
    <cellStyle name="Note 6 8 2 4 5 3" xfId="44975"/>
    <cellStyle name="Note 6 8 2 4 6" xfId="15593"/>
    <cellStyle name="Note 6 8 2 4 6 2" xfId="33028"/>
    <cellStyle name="Note 6 8 2 4 6 3" xfId="47480"/>
    <cellStyle name="Note 6 8 2 4 7" xfId="20095"/>
    <cellStyle name="Note 6 8 2 4 8" xfId="20755"/>
    <cellStyle name="Note 6 8 2 5" xfId="5762"/>
    <cellStyle name="Note 6 8 2 5 2" xfId="14950"/>
    <cellStyle name="Note 6 8 2 5 2 2" xfId="32385"/>
    <cellStyle name="Note 6 8 2 5 2 3" xfId="46837"/>
    <cellStyle name="Note 6 8 2 5 3" xfId="17411"/>
    <cellStyle name="Note 6 8 2 5 3 2" xfId="34846"/>
    <cellStyle name="Note 6 8 2 5 3 3" xfId="49298"/>
    <cellStyle name="Note 6 8 2 5 4" xfId="23198"/>
    <cellStyle name="Note 6 8 2 5 5" xfId="37650"/>
    <cellStyle name="Note 6 8 2 6" xfId="8224"/>
    <cellStyle name="Note 6 8 2 6 2" xfId="25659"/>
    <cellStyle name="Note 6 8 2 6 3" xfId="40111"/>
    <cellStyle name="Note 6 8 2 7" xfId="10665"/>
    <cellStyle name="Note 6 8 2 7 2" xfId="28100"/>
    <cellStyle name="Note 6 8 2 7 3" xfId="42552"/>
    <cellStyle name="Note 6 8 2 8" xfId="13085"/>
    <cellStyle name="Note 6 8 2 8 2" xfId="30520"/>
    <cellStyle name="Note 6 8 2 8 3" xfId="44972"/>
    <cellStyle name="Note 6 8 2 9" xfId="20092"/>
    <cellStyle name="Note 6 8 3" xfId="3255"/>
    <cellStyle name="Note 6 8 3 2" xfId="3256"/>
    <cellStyle name="Note 6 8 3 2 2" xfId="5767"/>
    <cellStyle name="Note 6 8 3 2 2 2" xfId="14954"/>
    <cellStyle name="Note 6 8 3 2 2 2 2" xfId="32389"/>
    <cellStyle name="Note 6 8 3 2 2 2 3" xfId="46841"/>
    <cellStyle name="Note 6 8 3 2 2 3" xfId="17415"/>
    <cellStyle name="Note 6 8 3 2 2 3 2" xfId="34850"/>
    <cellStyle name="Note 6 8 3 2 2 3 3" xfId="49302"/>
    <cellStyle name="Note 6 8 3 2 2 4" xfId="23203"/>
    <cellStyle name="Note 6 8 3 2 2 5" xfId="37655"/>
    <cellStyle name="Note 6 8 3 2 3" xfId="8229"/>
    <cellStyle name="Note 6 8 3 2 3 2" xfId="25664"/>
    <cellStyle name="Note 6 8 3 2 3 3" xfId="40116"/>
    <cellStyle name="Note 6 8 3 2 4" xfId="10670"/>
    <cellStyle name="Note 6 8 3 2 4 2" xfId="28105"/>
    <cellStyle name="Note 6 8 3 2 4 3" xfId="42557"/>
    <cellStyle name="Note 6 8 3 2 5" xfId="13090"/>
    <cellStyle name="Note 6 8 3 2 5 2" xfId="30525"/>
    <cellStyle name="Note 6 8 3 2 5 3" xfId="44977"/>
    <cellStyle name="Note 6 8 3 2 6" xfId="20097"/>
    <cellStyle name="Note 6 8 3 3" xfId="3257"/>
    <cellStyle name="Note 6 8 3 3 2" xfId="5768"/>
    <cellStyle name="Note 6 8 3 3 2 2" xfId="14955"/>
    <cellStyle name="Note 6 8 3 3 2 2 2" xfId="32390"/>
    <cellStyle name="Note 6 8 3 3 2 2 3" xfId="46842"/>
    <cellStyle name="Note 6 8 3 3 2 3" xfId="17416"/>
    <cellStyle name="Note 6 8 3 3 2 3 2" xfId="34851"/>
    <cellStyle name="Note 6 8 3 3 2 3 3" xfId="49303"/>
    <cellStyle name="Note 6 8 3 3 2 4" xfId="23204"/>
    <cellStyle name="Note 6 8 3 3 2 5" xfId="37656"/>
    <cellStyle name="Note 6 8 3 3 3" xfId="8230"/>
    <cellStyle name="Note 6 8 3 3 3 2" xfId="25665"/>
    <cellStyle name="Note 6 8 3 3 3 3" xfId="40117"/>
    <cellStyle name="Note 6 8 3 3 4" xfId="10671"/>
    <cellStyle name="Note 6 8 3 3 4 2" xfId="28106"/>
    <cellStyle name="Note 6 8 3 3 4 3" xfId="42558"/>
    <cellStyle name="Note 6 8 3 3 5" xfId="13091"/>
    <cellStyle name="Note 6 8 3 3 5 2" xfId="30526"/>
    <cellStyle name="Note 6 8 3 3 5 3" xfId="44978"/>
    <cellStyle name="Note 6 8 3 3 6" xfId="20098"/>
    <cellStyle name="Note 6 8 3 4" xfId="3258"/>
    <cellStyle name="Note 6 8 3 4 2" xfId="5769"/>
    <cellStyle name="Note 6 8 3 4 2 2" xfId="23205"/>
    <cellStyle name="Note 6 8 3 4 2 3" xfId="37657"/>
    <cellStyle name="Note 6 8 3 4 3" xfId="8231"/>
    <cellStyle name="Note 6 8 3 4 3 2" xfId="25666"/>
    <cellStyle name="Note 6 8 3 4 3 3" xfId="40118"/>
    <cellStyle name="Note 6 8 3 4 4" xfId="10672"/>
    <cellStyle name="Note 6 8 3 4 4 2" xfId="28107"/>
    <cellStyle name="Note 6 8 3 4 4 3" xfId="42559"/>
    <cellStyle name="Note 6 8 3 4 5" xfId="13092"/>
    <cellStyle name="Note 6 8 3 4 5 2" xfId="30527"/>
    <cellStyle name="Note 6 8 3 4 5 3" xfId="44979"/>
    <cellStyle name="Note 6 8 3 4 6" xfId="15594"/>
    <cellStyle name="Note 6 8 3 4 6 2" xfId="33029"/>
    <cellStyle name="Note 6 8 3 4 6 3" xfId="47481"/>
    <cellStyle name="Note 6 8 3 4 7" xfId="20099"/>
    <cellStyle name="Note 6 8 3 4 8" xfId="20756"/>
    <cellStyle name="Note 6 8 3 5" xfId="5766"/>
    <cellStyle name="Note 6 8 3 5 2" xfId="14953"/>
    <cellStyle name="Note 6 8 3 5 2 2" xfId="32388"/>
    <cellStyle name="Note 6 8 3 5 2 3" xfId="46840"/>
    <cellStyle name="Note 6 8 3 5 3" xfId="17414"/>
    <cellStyle name="Note 6 8 3 5 3 2" xfId="34849"/>
    <cellStyle name="Note 6 8 3 5 3 3" xfId="49301"/>
    <cellStyle name="Note 6 8 3 5 4" xfId="23202"/>
    <cellStyle name="Note 6 8 3 5 5" xfId="37654"/>
    <cellStyle name="Note 6 8 3 6" xfId="8228"/>
    <cellStyle name="Note 6 8 3 6 2" xfId="25663"/>
    <cellStyle name="Note 6 8 3 6 3" xfId="40115"/>
    <cellStyle name="Note 6 8 3 7" xfId="10669"/>
    <cellStyle name="Note 6 8 3 7 2" xfId="28104"/>
    <cellStyle name="Note 6 8 3 7 3" xfId="42556"/>
    <cellStyle name="Note 6 8 3 8" xfId="13089"/>
    <cellStyle name="Note 6 8 3 8 2" xfId="30524"/>
    <cellStyle name="Note 6 8 3 8 3" xfId="44976"/>
    <cellStyle name="Note 6 8 3 9" xfId="20096"/>
    <cellStyle name="Note 6 8 4" xfId="3259"/>
    <cellStyle name="Note 6 8 4 2" xfId="3260"/>
    <cellStyle name="Note 6 8 4 2 2" xfId="5771"/>
    <cellStyle name="Note 6 8 4 2 2 2" xfId="14957"/>
    <cellStyle name="Note 6 8 4 2 2 2 2" xfId="32392"/>
    <cellStyle name="Note 6 8 4 2 2 2 3" xfId="46844"/>
    <cellStyle name="Note 6 8 4 2 2 3" xfId="17418"/>
    <cellStyle name="Note 6 8 4 2 2 3 2" xfId="34853"/>
    <cellStyle name="Note 6 8 4 2 2 3 3" xfId="49305"/>
    <cellStyle name="Note 6 8 4 2 2 4" xfId="23207"/>
    <cellStyle name="Note 6 8 4 2 2 5" xfId="37659"/>
    <cellStyle name="Note 6 8 4 2 3" xfId="8233"/>
    <cellStyle name="Note 6 8 4 2 3 2" xfId="25668"/>
    <cellStyle name="Note 6 8 4 2 3 3" xfId="40120"/>
    <cellStyle name="Note 6 8 4 2 4" xfId="10674"/>
    <cellStyle name="Note 6 8 4 2 4 2" xfId="28109"/>
    <cellStyle name="Note 6 8 4 2 4 3" xfId="42561"/>
    <cellStyle name="Note 6 8 4 2 5" xfId="13094"/>
    <cellStyle name="Note 6 8 4 2 5 2" xfId="30529"/>
    <cellStyle name="Note 6 8 4 2 5 3" xfId="44981"/>
    <cellStyle name="Note 6 8 4 2 6" xfId="20101"/>
    <cellStyle name="Note 6 8 4 3" xfId="3261"/>
    <cellStyle name="Note 6 8 4 3 2" xfId="5772"/>
    <cellStyle name="Note 6 8 4 3 2 2" xfId="14958"/>
    <cellStyle name="Note 6 8 4 3 2 2 2" xfId="32393"/>
    <cellStyle name="Note 6 8 4 3 2 2 3" xfId="46845"/>
    <cellStyle name="Note 6 8 4 3 2 3" xfId="17419"/>
    <cellStyle name="Note 6 8 4 3 2 3 2" xfId="34854"/>
    <cellStyle name="Note 6 8 4 3 2 3 3" xfId="49306"/>
    <cellStyle name="Note 6 8 4 3 2 4" xfId="23208"/>
    <cellStyle name="Note 6 8 4 3 2 5" xfId="37660"/>
    <cellStyle name="Note 6 8 4 3 3" xfId="8234"/>
    <cellStyle name="Note 6 8 4 3 3 2" xfId="25669"/>
    <cellStyle name="Note 6 8 4 3 3 3" xfId="40121"/>
    <cellStyle name="Note 6 8 4 3 4" xfId="10675"/>
    <cellStyle name="Note 6 8 4 3 4 2" xfId="28110"/>
    <cellStyle name="Note 6 8 4 3 4 3" xfId="42562"/>
    <cellStyle name="Note 6 8 4 3 5" xfId="13095"/>
    <cellStyle name="Note 6 8 4 3 5 2" xfId="30530"/>
    <cellStyle name="Note 6 8 4 3 5 3" xfId="44982"/>
    <cellStyle name="Note 6 8 4 3 6" xfId="20102"/>
    <cellStyle name="Note 6 8 4 4" xfId="3262"/>
    <cellStyle name="Note 6 8 4 4 2" xfId="5773"/>
    <cellStyle name="Note 6 8 4 4 2 2" xfId="23209"/>
    <cellStyle name="Note 6 8 4 4 2 3" xfId="37661"/>
    <cellStyle name="Note 6 8 4 4 3" xfId="8235"/>
    <cellStyle name="Note 6 8 4 4 3 2" xfId="25670"/>
    <cellStyle name="Note 6 8 4 4 3 3" xfId="40122"/>
    <cellStyle name="Note 6 8 4 4 4" xfId="10676"/>
    <cellStyle name="Note 6 8 4 4 4 2" xfId="28111"/>
    <cellStyle name="Note 6 8 4 4 4 3" xfId="42563"/>
    <cellStyle name="Note 6 8 4 4 5" xfId="13096"/>
    <cellStyle name="Note 6 8 4 4 5 2" xfId="30531"/>
    <cellStyle name="Note 6 8 4 4 5 3" xfId="44983"/>
    <cellStyle name="Note 6 8 4 4 6" xfId="15595"/>
    <cellStyle name="Note 6 8 4 4 6 2" xfId="33030"/>
    <cellStyle name="Note 6 8 4 4 6 3" xfId="47482"/>
    <cellStyle name="Note 6 8 4 4 7" xfId="20103"/>
    <cellStyle name="Note 6 8 4 4 8" xfId="20757"/>
    <cellStyle name="Note 6 8 4 5" xfId="5770"/>
    <cellStyle name="Note 6 8 4 5 2" xfId="14956"/>
    <cellStyle name="Note 6 8 4 5 2 2" xfId="32391"/>
    <cellStyle name="Note 6 8 4 5 2 3" xfId="46843"/>
    <cellStyle name="Note 6 8 4 5 3" xfId="17417"/>
    <cellStyle name="Note 6 8 4 5 3 2" xfId="34852"/>
    <cellStyle name="Note 6 8 4 5 3 3" xfId="49304"/>
    <cellStyle name="Note 6 8 4 5 4" xfId="23206"/>
    <cellStyle name="Note 6 8 4 5 5" xfId="37658"/>
    <cellStyle name="Note 6 8 4 6" xfId="8232"/>
    <cellStyle name="Note 6 8 4 6 2" xfId="25667"/>
    <cellStyle name="Note 6 8 4 6 3" xfId="40119"/>
    <cellStyle name="Note 6 8 4 7" xfId="10673"/>
    <cellStyle name="Note 6 8 4 7 2" xfId="28108"/>
    <cellStyle name="Note 6 8 4 7 3" xfId="42560"/>
    <cellStyle name="Note 6 8 4 8" xfId="13093"/>
    <cellStyle name="Note 6 8 4 8 2" xfId="30528"/>
    <cellStyle name="Note 6 8 4 8 3" xfId="44980"/>
    <cellStyle name="Note 6 8 4 9" xfId="20100"/>
    <cellStyle name="Note 6 8 5" xfId="3263"/>
    <cellStyle name="Note 6 8 5 2" xfId="3264"/>
    <cellStyle name="Note 6 8 5 2 2" xfId="5775"/>
    <cellStyle name="Note 6 8 5 2 2 2" xfId="14960"/>
    <cellStyle name="Note 6 8 5 2 2 2 2" xfId="32395"/>
    <cellStyle name="Note 6 8 5 2 2 2 3" xfId="46847"/>
    <cellStyle name="Note 6 8 5 2 2 3" xfId="17421"/>
    <cellStyle name="Note 6 8 5 2 2 3 2" xfId="34856"/>
    <cellStyle name="Note 6 8 5 2 2 3 3" xfId="49308"/>
    <cellStyle name="Note 6 8 5 2 2 4" xfId="23211"/>
    <cellStyle name="Note 6 8 5 2 2 5" xfId="37663"/>
    <cellStyle name="Note 6 8 5 2 3" xfId="8237"/>
    <cellStyle name="Note 6 8 5 2 3 2" xfId="25672"/>
    <cellStyle name="Note 6 8 5 2 3 3" xfId="40124"/>
    <cellStyle name="Note 6 8 5 2 4" xfId="10678"/>
    <cellStyle name="Note 6 8 5 2 4 2" xfId="28113"/>
    <cellStyle name="Note 6 8 5 2 4 3" xfId="42565"/>
    <cellStyle name="Note 6 8 5 2 5" xfId="13098"/>
    <cellStyle name="Note 6 8 5 2 5 2" xfId="30533"/>
    <cellStyle name="Note 6 8 5 2 5 3" xfId="44985"/>
    <cellStyle name="Note 6 8 5 2 6" xfId="20105"/>
    <cellStyle name="Note 6 8 5 3" xfId="3265"/>
    <cellStyle name="Note 6 8 5 3 2" xfId="5776"/>
    <cellStyle name="Note 6 8 5 3 2 2" xfId="14961"/>
    <cellStyle name="Note 6 8 5 3 2 2 2" xfId="32396"/>
    <cellStyle name="Note 6 8 5 3 2 2 3" xfId="46848"/>
    <cellStyle name="Note 6 8 5 3 2 3" xfId="17422"/>
    <cellStyle name="Note 6 8 5 3 2 3 2" xfId="34857"/>
    <cellStyle name="Note 6 8 5 3 2 3 3" xfId="49309"/>
    <cellStyle name="Note 6 8 5 3 2 4" xfId="23212"/>
    <cellStyle name="Note 6 8 5 3 2 5" xfId="37664"/>
    <cellStyle name="Note 6 8 5 3 3" xfId="8238"/>
    <cellStyle name="Note 6 8 5 3 3 2" xfId="25673"/>
    <cellStyle name="Note 6 8 5 3 3 3" xfId="40125"/>
    <cellStyle name="Note 6 8 5 3 4" xfId="10679"/>
    <cellStyle name="Note 6 8 5 3 4 2" xfId="28114"/>
    <cellStyle name="Note 6 8 5 3 4 3" xfId="42566"/>
    <cellStyle name="Note 6 8 5 3 5" xfId="13099"/>
    <cellStyle name="Note 6 8 5 3 5 2" xfId="30534"/>
    <cellStyle name="Note 6 8 5 3 5 3" xfId="44986"/>
    <cellStyle name="Note 6 8 5 3 6" xfId="20106"/>
    <cellStyle name="Note 6 8 5 4" xfId="3266"/>
    <cellStyle name="Note 6 8 5 4 2" xfId="5777"/>
    <cellStyle name="Note 6 8 5 4 2 2" xfId="23213"/>
    <cellStyle name="Note 6 8 5 4 2 3" xfId="37665"/>
    <cellStyle name="Note 6 8 5 4 3" xfId="8239"/>
    <cellStyle name="Note 6 8 5 4 3 2" xfId="25674"/>
    <cellStyle name="Note 6 8 5 4 3 3" xfId="40126"/>
    <cellStyle name="Note 6 8 5 4 4" xfId="10680"/>
    <cellStyle name="Note 6 8 5 4 4 2" xfId="28115"/>
    <cellStyle name="Note 6 8 5 4 4 3" xfId="42567"/>
    <cellStyle name="Note 6 8 5 4 5" xfId="13100"/>
    <cellStyle name="Note 6 8 5 4 5 2" xfId="30535"/>
    <cellStyle name="Note 6 8 5 4 5 3" xfId="44987"/>
    <cellStyle name="Note 6 8 5 4 6" xfId="15596"/>
    <cellStyle name="Note 6 8 5 4 6 2" xfId="33031"/>
    <cellStyle name="Note 6 8 5 4 6 3" xfId="47483"/>
    <cellStyle name="Note 6 8 5 4 7" xfId="20107"/>
    <cellStyle name="Note 6 8 5 4 8" xfId="20758"/>
    <cellStyle name="Note 6 8 5 5" xfId="5774"/>
    <cellStyle name="Note 6 8 5 5 2" xfId="14959"/>
    <cellStyle name="Note 6 8 5 5 2 2" xfId="32394"/>
    <cellStyle name="Note 6 8 5 5 2 3" xfId="46846"/>
    <cellStyle name="Note 6 8 5 5 3" xfId="17420"/>
    <cellStyle name="Note 6 8 5 5 3 2" xfId="34855"/>
    <cellStyle name="Note 6 8 5 5 3 3" xfId="49307"/>
    <cellStyle name="Note 6 8 5 5 4" xfId="23210"/>
    <cellStyle name="Note 6 8 5 5 5" xfId="37662"/>
    <cellStyle name="Note 6 8 5 6" xfId="8236"/>
    <cellStyle name="Note 6 8 5 6 2" xfId="25671"/>
    <cellStyle name="Note 6 8 5 6 3" xfId="40123"/>
    <cellStyle name="Note 6 8 5 7" xfId="10677"/>
    <cellStyle name="Note 6 8 5 7 2" xfId="28112"/>
    <cellStyle name="Note 6 8 5 7 3" xfId="42564"/>
    <cellStyle name="Note 6 8 5 8" xfId="13097"/>
    <cellStyle name="Note 6 8 5 8 2" xfId="30532"/>
    <cellStyle name="Note 6 8 5 8 3" xfId="44984"/>
    <cellStyle name="Note 6 8 5 9" xfId="20104"/>
    <cellStyle name="Note 6 8 6" xfId="3267"/>
    <cellStyle name="Note 6 8 6 2" xfId="5778"/>
    <cellStyle name="Note 6 8 6 2 2" xfId="14962"/>
    <cellStyle name="Note 6 8 6 2 2 2" xfId="32397"/>
    <cellStyle name="Note 6 8 6 2 2 3" xfId="46849"/>
    <cellStyle name="Note 6 8 6 2 3" xfId="17423"/>
    <cellStyle name="Note 6 8 6 2 3 2" xfId="34858"/>
    <cellStyle name="Note 6 8 6 2 3 3" xfId="49310"/>
    <cellStyle name="Note 6 8 6 2 4" xfId="23214"/>
    <cellStyle name="Note 6 8 6 2 5" xfId="37666"/>
    <cellStyle name="Note 6 8 6 3" xfId="8240"/>
    <cellStyle name="Note 6 8 6 3 2" xfId="25675"/>
    <cellStyle name="Note 6 8 6 3 3" xfId="40127"/>
    <cellStyle name="Note 6 8 6 4" xfId="10681"/>
    <cellStyle name="Note 6 8 6 4 2" xfId="28116"/>
    <cellStyle name="Note 6 8 6 4 3" xfId="42568"/>
    <cellStyle name="Note 6 8 6 5" xfId="13101"/>
    <cellStyle name="Note 6 8 6 5 2" xfId="30536"/>
    <cellStyle name="Note 6 8 6 5 3" xfId="44988"/>
    <cellStyle name="Note 6 8 6 6" xfId="20108"/>
    <cellStyle name="Note 6 8 7" xfId="3268"/>
    <cellStyle name="Note 6 8 7 2" xfId="5779"/>
    <cellStyle name="Note 6 8 7 2 2" xfId="14963"/>
    <cellStyle name="Note 6 8 7 2 2 2" xfId="32398"/>
    <cellStyle name="Note 6 8 7 2 2 3" xfId="46850"/>
    <cellStyle name="Note 6 8 7 2 3" xfId="17424"/>
    <cellStyle name="Note 6 8 7 2 3 2" xfId="34859"/>
    <cellStyle name="Note 6 8 7 2 3 3" xfId="49311"/>
    <cellStyle name="Note 6 8 7 2 4" xfId="23215"/>
    <cellStyle name="Note 6 8 7 2 5" xfId="37667"/>
    <cellStyle name="Note 6 8 7 3" xfId="8241"/>
    <cellStyle name="Note 6 8 7 3 2" xfId="25676"/>
    <cellStyle name="Note 6 8 7 3 3" xfId="40128"/>
    <cellStyle name="Note 6 8 7 4" xfId="10682"/>
    <cellStyle name="Note 6 8 7 4 2" xfId="28117"/>
    <cellStyle name="Note 6 8 7 4 3" xfId="42569"/>
    <cellStyle name="Note 6 8 7 5" xfId="13102"/>
    <cellStyle name="Note 6 8 7 5 2" xfId="30537"/>
    <cellStyle name="Note 6 8 7 5 3" xfId="44989"/>
    <cellStyle name="Note 6 8 7 6" xfId="20109"/>
    <cellStyle name="Note 6 8 8" xfId="3269"/>
    <cellStyle name="Note 6 8 8 2" xfId="5780"/>
    <cellStyle name="Note 6 8 8 2 2" xfId="23216"/>
    <cellStyle name="Note 6 8 8 2 3" xfId="37668"/>
    <cellStyle name="Note 6 8 8 3" xfId="8242"/>
    <cellStyle name="Note 6 8 8 3 2" xfId="25677"/>
    <cellStyle name="Note 6 8 8 3 3" xfId="40129"/>
    <cellStyle name="Note 6 8 8 4" xfId="10683"/>
    <cellStyle name="Note 6 8 8 4 2" xfId="28118"/>
    <cellStyle name="Note 6 8 8 4 3" xfId="42570"/>
    <cellStyle name="Note 6 8 8 5" xfId="13103"/>
    <cellStyle name="Note 6 8 8 5 2" xfId="30538"/>
    <cellStyle name="Note 6 8 8 5 3" xfId="44990"/>
    <cellStyle name="Note 6 8 8 6" xfId="15597"/>
    <cellStyle name="Note 6 8 8 6 2" xfId="33032"/>
    <cellStyle name="Note 6 8 8 6 3" xfId="47484"/>
    <cellStyle name="Note 6 8 8 7" xfId="20110"/>
    <cellStyle name="Note 6 8 8 8" xfId="20759"/>
    <cellStyle name="Note 6 8 9" xfId="5761"/>
    <cellStyle name="Note 6 8 9 2" xfId="14949"/>
    <cellStyle name="Note 6 8 9 2 2" xfId="32384"/>
    <cellStyle name="Note 6 8 9 2 3" xfId="46836"/>
    <cellStyle name="Note 6 8 9 3" xfId="17410"/>
    <cellStyle name="Note 6 8 9 3 2" xfId="34845"/>
    <cellStyle name="Note 6 8 9 3 3" xfId="49297"/>
    <cellStyle name="Note 6 8 9 4" xfId="23197"/>
    <cellStyle name="Note 6 8 9 5" xfId="37649"/>
    <cellStyle name="Note 6 9" xfId="3270"/>
    <cellStyle name="Note 6 9 10" xfId="8243"/>
    <cellStyle name="Note 6 9 10 2" xfId="25678"/>
    <cellStyle name="Note 6 9 10 3" xfId="40130"/>
    <cellStyle name="Note 6 9 11" xfId="10684"/>
    <cellStyle name="Note 6 9 11 2" xfId="28119"/>
    <cellStyle name="Note 6 9 11 3" xfId="42571"/>
    <cellStyle name="Note 6 9 12" xfId="13104"/>
    <cellStyle name="Note 6 9 12 2" xfId="30539"/>
    <cellStyle name="Note 6 9 12 3" xfId="44991"/>
    <cellStyle name="Note 6 9 13" xfId="20111"/>
    <cellStyle name="Note 6 9 2" xfId="3271"/>
    <cellStyle name="Note 6 9 2 2" xfId="3272"/>
    <cellStyle name="Note 6 9 2 2 2" xfId="5783"/>
    <cellStyle name="Note 6 9 2 2 2 2" xfId="14966"/>
    <cellStyle name="Note 6 9 2 2 2 2 2" xfId="32401"/>
    <cellStyle name="Note 6 9 2 2 2 2 3" xfId="46853"/>
    <cellStyle name="Note 6 9 2 2 2 3" xfId="17427"/>
    <cellStyle name="Note 6 9 2 2 2 3 2" xfId="34862"/>
    <cellStyle name="Note 6 9 2 2 2 3 3" xfId="49314"/>
    <cellStyle name="Note 6 9 2 2 2 4" xfId="23219"/>
    <cellStyle name="Note 6 9 2 2 2 5" xfId="37671"/>
    <cellStyle name="Note 6 9 2 2 3" xfId="8245"/>
    <cellStyle name="Note 6 9 2 2 3 2" xfId="25680"/>
    <cellStyle name="Note 6 9 2 2 3 3" xfId="40132"/>
    <cellStyle name="Note 6 9 2 2 4" xfId="10686"/>
    <cellStyle name="Note 6 9 2 2 4 2" xfId="28121"/>
    <cellStyle name="Note 6 9 2 2 4 3" xfId="42573"/>
    <cellStyle name="Note 6 9 2 2 5" xfId="13106"/>
    <cellStyle name="Note 6 9 2 2 5 2" xfId="30541"/>
    <cellStyle name="Note 6 9 2 2 5 3" xfId="44993"/>
    <cellStyle name="Note 6 9 2 2 6" xfId="20113"/>
    <cellStyle name="Note 6 9 2 3" xfId="3273"/>
    <cellStyle name="Note 6 9 2 3 2" xfId="5784"/>
    <cellStyle name="Note 6 9 2 3 2 2" xfId="14967"/>
    <cellStyle name="Note 6 9 2 3 2 2 2" xfId="32402"/>
    <cellStyle name="Note 6 9 2 3 2 2 3" xfId="46854"/>
    <cellStyle name="Note 6 9 2 3 2 3" xfId="17428"/>
    <cellStyle name="Note 6 9 2 3 2 3 2" xfId="34863"/>
    <cellStyle name="Note 6 9 2 3 2 3 3" xfId="49315"/>
    <cellStyle name="Note 6 9 2 3 2 4" xfId="23220"/>
    <cellStyle name="Note 6 9 2 3 2 5" xfId="37672"/>
    <cellStyle name="Note 6 9 2 3 3" xfId="8246"/>
    <cellStyle name="Note 6 9 2 3 3 2" xfId="25681"/>
    <cellStyle name="Note 6 9 2 3 3 3" xfId="40133"/>
    <cellStyle name="Note 6 9 2 3 4" xfId="10687"/>
    <cellStyle name="Note 6 9 2 3 4 2" xfId="28122"/>
    <cellStyle name="Note 6 9 2 3 4 3" xfId="42574"/>
    <cellStyle name="Note 6 9 2 3 5" xfId="13107"/>
    <cellStyle name="Note 6 9 2 3 5 2" xfId="30542"/>
    <cellStyle name="Note 6 9 2 3 5 3" xfId="44994"/>
    <cellStyle name="Note 6 9 2 3 6" xfId="20114"/>
    <cellStyle name="Note 6 9 2 4" xfId="3274"/>
    <cellStyle name="Note 6 9 2 4 2" xfId="5785"/>
    <cellStyle name="Note 6 9 2 4 2 2" xfId="23221"/>
    <cellStyle name="Note 6 9 2 4 2 3" xfId="37673"/>
    <cellStyle name="Note 6 9 2 4 3" xfId="8247"/>
    <cellStyle name="Note 6 9 2 4 3 2" xfId="25682"/>
    <cellStyle name="Note 6 9 2 4 3 3" xfId="40134"/>
    <cellStyle name="Note 6 9 2 4 4" xfId="10688"/>
    <cellStyle name="Note 6 9 2 4 4 2" xfId="28123"/>
    <cellStyle name="Note 6 9 2 4 4 3" xfId="42575"/>
    <cellStyle name="Note 6 9 2 4 5" xfId="13108"/>
    <cellStyle name="Note 6 9 2 4 5 2" xfId="30543"/>
    <cellStyle name="Note 6 9 2 4 5 3" xfId="44995"/>
    <cellStyle name="Note 6 9 2 4 6" xfId="15598"/>
    <cellStyle name="Note 6 9 2 4 6 2" xfId="33033"/>
    <cellStyle name="Note 6 9 2 4 6 3" xfId="47485"/>
    <cellStyle name="Note 6 9 2 4 7" xfId="20115"/>
    <cellStyle name="Note 6 9 2 4 8" xfId="20760"/>
    <cellStyle name="Note 6 9 2 5" xfId="5782"/>
    <cellStyle name="Note 6 9 2 5 2" xfId="14965"/>
    <cellStyle name="Note 6 9 2 5 2 2" xfId="32400"/>
    <cellStyle name="Note 6 9 2 5 2 3" xfId="46852"/>
    <cellStyle name="Note 6 9 2 5 3" xfId="17426"/>
    <cellStyle name="Note 6 9 2 5 3 2" xfId="34861"/>
    <cellStyle name="Note 6 9 2 5 3 3" xfId="49313"/>
    <cellStyle name="Note 6 9 2 5 4" xfId="23218"/>
    <cellStyle name="Note 6 9 2 5 5" xfId="37670"/>
    <cellStyle name="Note 6 9 2 6" xfId="8244"/>
    <cellStyle name="Note 6 9 2 6 2" xfId="25679"/>
    <cellStyle name="Note 6 9 2 6 3" xfId="40131"/>
    <cellStyle name="Note 6 9 2 7" xfId="10685"/>
    <cellStyle name="Note 6 9 2 7 2" xfId="28120"/>
    <cellStyle name="Note 6 9 2 7 3" xfId="42572"/>
    <cellStyle name="Note 6 9 2 8" xfId="13105"/>
    <cellStyle name="Note 6 9 2 8 2" xfId="30540"/>
    <cellStyle name="Note 6 9 2 8 3" xfId="44992"/>
    <cellStyle name="Note 6 9 2 9" xfId="20112"/>
    <cellStyle name="Note 6 9 3" xfId="3275"/>
    <cellStyle name="Note 6 9 3 2" xfId="3276"/>
    <cellStyle name="Note 6 9 3 2 2" xfId="5787"/>
    <cellStyle name="Note 6 9 3 2 2 2" xfId="14969"/>
    <cellStyle name="Note 6 9 3 2 2 2 2" xfId="32404"/>
    <cellStyle name="Note 6 9 3 2 2 2 3" xfId="46856"/>
    <cellStyle name="Note 6 9 3 2 2 3" xfId="17430"/>
    <cellStyle name="Note 6 9 3 2 2 3 2" xfId="34865"/>
    <cellStyle name="Note 6 9 3 2 2 3 3" xfId="49317"/>
    <cellStyle name="Note 6 9 3 2 2 4" xfId="23223"/>
    <cellStyle name="Note 6 9 3 2 2 5" xfId="37675"/>
    <cellStyle name="Note 6 9 3 2 3" xfId="8249"/>
    <cellStyle name="Note 6 9 3 2 3 2" xfId="25684"/>
    <cellStyle name="Note 6 9 3 2 3 3" xfId="40136"/>
    <cellStyle name="Note 6 9 3 2 4" xfId="10690"/>
    <cellStyle name="Note 6 9 3 2 4 2" xfId="28125"/>
    <cellStyle name="Note 6 9 3 2 4 3" xfId="42577"/>
    <cellStyle name="Note 6 9 3 2 5" xfId="13110"/>
    <cellStyle name="Note 6 9 3 2 5 2" xfId="30545"/>
    <cellStyle name="Note 6 9 3 2 5 3" xfId="44997"/>
    <cellStyle name="Note 6 9 3 2 6" xfId="20117"/>
    <cellStyle name="Note 6 9 3 3" xfId="3277"/>
    <cellStyle name="Note 6 9 3 3 2" xfId="5788"/>
    <cellStyle name="Note 6 9 3 3 2 2" xfId="14970"/>
    <cellStyle name="Note 6 9 3 3 2 2 2" xfId="32405"/>
    <cellStyle name="Note 6 9 3 3 2 2 3" xfId="46857"/>
    <cellStyle name="Note 6 9 3 3 2 3" xfId="17431"/>
    <cellStyle name="Note 6 9 3 3 2 3 2" xfId="34866"/>
    <cellStyle name="Note 6 9 3 3 2 3 3" xfId="49318"/>
    <cellStyle name="Note 6 9 3 3 2 4" xfId="23224"/>
    <cellStyle name="Note 6 9 3 3 2 5" xfId="37676"/>
    <cellStyle name="Note 6 9 3 3 3" xfId="8250"/>
    <cellStyle name="Note 6 9 3 3 3 2" xfId="25685"/>
    <cellStyle name="Note 6 9 3 3 3 3" xfId="40137"/>
    <cellStyle name="Note 6 9 3 3 4" xfId="10691"/>
    <cellStyle name="Note 6 9 3 3 4 2" xfId="28126"/>
    <cellStyle name="Note 6 9 3 3 4 3" xfId="42578"/>
    <cellStyle name="Note 6 9 3 3 5" xfId="13111"/>
    <cellStyle name="Note 6 9 3 3 5 2" xfId="30546"/>
    <cellStyle name="Note 6 9 3 3 5 3" xfId="44998"/>
    <cellStyle name="Note 6 9 3 3 6" xfId="20118"/>
    <cellStyle name="Note 6 9 3 4" xfId="3278"/>
    <cellStyle name="Note 6 9 3 4 2" xfId="5789"/>
    <cellStyle name="Note 6 9 3 4 2 2" xfId="23225"/>
    <cellStyle name="Note 6 9 3 4 2 3" xfId="37677"/>
    <cellStyle name="Note 6 9 3 4 3" xfId="8251"/>
    <cellStyle name="Note 6 9 3 4 3 2" xfId="25686"/>
    <cellStyle name="Note 6 9 3 4 3 3" xfId="40138"/>
    <cellStyle name="Note 6 9 3 4 4" xfId="10692"/>
    <cellStyle name="Note 6 9 3 4 4 2" xfId="28127"/>
    <cellStyle name="Note 6 9 3 4 4 3" xfId="42579"/>
    <cellStyle name="Note 6 9 3 4 5" xfId="13112"/>
    <cellStyle name="Note 6 9 3 4 5 2" xfId="30547"/>
    <cellStyle name="Note 6 9 3 4 5 3" xfId="44999"/>
    <cellStyle name="Note 6 9 3 4 6" xfId="15599"/>
    <cellStyle name="Note 6 9 3 4 6 2" xfId="33034"/>
    <cellStyle name="Note 6 9 3 4 6 3" xfId="47486"/>
    <cellStyle name="Note 6 9 3 4 7" xfId="20119"/>
    <cellStyle name="Note 6 9 3 4 8" xfId="20761"/>
    <cellStyle name="Note 6 9 3 5" xfId="5786"/>
    <cellStyle name="Note 6 9 3 5 2" xfId="14968"/>
    <cellStyle name="Note 6 9 3 5 2 2" xfId="32403"/>
    <cellStyle name="Note 6 9 3 5 2 3" xfId="46855"/>
    <cellStyle name="Note 6 9 3 5 3" xfId="17429"/>
    <cellStyle name="Note 6 9 3 5 3 2" xfId="34864"/>
    <cellStyle name="Note 6 9 3 5 3 3" xfId="49316"/>
    <cellStyle name="Note 6 9 3 5 4" xfId="23222"/>
    <cellStyle name="Note 6 9 3 5 5" xfId="37674"/>
    <cellStyle name="Note 6 9 3 6" xfId="8248"/>
    <cellStyle name="Note 6 9 3 6 2" xfId="25683"/>
    <cellStyle name="Note 6 9 3 6 3" xfId="40135"/>
    <cellStyle name="Note 6 9 3 7" xfId="10689"/>
    <cellStyle name="Note 6 9 3 7 2" xfId="28124"/>
    <cellStyle name="Note 6 9 3 7 3" xfId="42576"/>
    <cellStyle name="Note 6 9 3 8" xfId="13109"/>
    <cellStyle name="Note 6 9 3 8 2" xfId="30544"/>
    <cellStyle name="Note 6 9 3 8 3" xfId="44996"/>
    <cellStyle name="Note 6 9 3 9" xfId="20116"/>
    <cellStyle name="Note 6 9 4" xfId="3279"/>
    <cellStyle name="Note 6 9 4 2" xfId="3280"/>
    <cellStyle name="Note 6 9 4 2 2" xfId="5791"/>
    <cellStyle name="Note 6 9 4 2 2 2" xfId="14972"/>
    <cellStyle name="Note 6 9 4 2 2 2 2" xfId="32407"/>
    <cellStyle name="Note 6 9 4 2 2 2 3" xfId="46859"/>
    <cellStyle name="Note 6 9 4 2 2 3" xfId="17433"/>
    <cellStyle name="Note 6 9 4 2 2 3 2" xfId="34868"/>
    <cellStyle name="Note 6 9 4 2 2 3 3" xfId="49320"/>
    <cellStyle name="Note 6 9 4 2 2 4" xfId="23227"/>
    <cellStyle name="Note 6 9 4 2 2 5" xfId="37679"/>
    <cellStyle name="Note 6 9 4 2 3" xfId="8253"/>
    <cellStyle name="Note 6 9 4 2 3 2" xfId="25688"/>
    <cellStyle name="Note 6 9 4 2 3 3" xfId="40140"/>
    <cellStyle name="Note 6 9 4 2 4" xfId="10694"/>
    <cellStyle name="Note 6 9 4 2 4 2" xfId="28129"/>
    <cellStyle name="Note 6 9 4 2 4 3" xfId="42581"/>
    <cellStyle name="Note 6 9 4 2 5" xfId="13114"/>
    <cellStyle name="Note 6 9 4 2 5 2" xfId="30549"/>
    <cellStyle name="Note 6 9 4 2 5 3" xfId="45001"/>
    <cellStyle name="Note 6 9 4 2 6" xfId="20121"/>
    <cellStyle name="Note 6 9 4 3" xfId="3281"/>
    <cellStyle name="Note 6 9 4 3 2" xfId="5792"/>
    <cellStyle name="Note 6 9 4 3 2 2" xfId="14973"/>
    <cellStyle name="Note 6 9 4 3 2 2 2" xfId="32408"/>
    <cellStyle name="Note 6 9 4 3 2 2 3" xfId="46860"/>
    <cellStyle name="Note 6 9 4 3 2 3" xfId="17434"/>
    <cellStyle name="Note 6 9 4 3 2 3 2" xfId="34869"/>
    <cellStyle name="Note 6 9 4 3 2 3 3" xfId="49321"/>
    <cellStyle name="Note 6 9 4 3 2 4" xfId="23228"/>
    <cellStyle name="Note 6 9 4 3 2 5" xfId="37680"/>
    <cellStyle name="Note 6 9 4 3 3" xfId="8254"/>
    <cellStyle name="Note 6 9 4 3 3 2" xfId="25689"/>
    <cellStyle name="Note 6 9 4 3 3 3" xfId="40141"/>
    <cellStyle name="Note 6 9 4 3 4" xfId="10695"/>
    <cellStyle name="Note 6 9 4 3 4 2" xfId="28130"/>
    <cellStyle name="Note 6 9 4 3 4 3" xfId="42582"/>
    <cellStyle name="Note 6 9 4 3 5" xfId="13115"/>
    <cellStyle name="Note 6 9 4 3 5 2" xfId="30550"/>
    <cellStyle name="Note 6 9 4 3 5 3" xfId="45002"/>
    <cellStyle name="Note 6 9 4 3 6" xfId="20122"/>
    <cellStyle name="Note 6 9 4 4" xfId="3282"/>
    <cellStyle name="Note 6 9 4 4 2" xfId="5793"/>
    <cellStyle name="Note 6 9 4 4 2 2" xfId="23229"/>
    <cellStyle name="Note 6 9 4 4 2 3" xfId="37681"/>
    <cellStyle name="Note 6 9 4 4 3" xfId="8255"/>
    <cellStyle name="Note 6 9 4 4 3 2" xfId="25690"/>
    <cellStyle name="Note 6 9 4 4 3 3" xfId="40142"/>
    <cellStyle name="Note 6 9 4 4 4" xfId="10696"/>
    <cellStyle name="Note 6 9 4 4 4 2" xfId="28131"/>
    <cellStyle name="Note 6 9 4 4 4 3" xfId="42583"/>
    <cellStyle name="Note 6 9 4 4 5" xfId="13116"/>
    <cellStyle name="Note 6 9 4 4 5 2" xfId="30551"/>
    <cellStyle name="Note 6 9 4 4 5 3" xfId="45003"/>
    <cellStyle name="Note 6 9 4 4 6" xfId="15600"/>
    <cellStyle name="Note 6 9 4 4 6 2" xfId="33035"/>
    <cellStyle name="Note 6 9 4 4 6 3" xfId="47487"/>
    <cellStyle name="Note 6 9 4 4 7" xfId="20123"/>
    <cellStyle name="Note 6 9 4 4 8" xfId="20762"/>
    <cellStyle name="Note 6 9 4 5" xfId="5790"/>
    <cellStyle name="Note 6 9 4 5 2" xfId="14971"/>
    <cellStyle name="Note 6 9 4 5 2 2" xfId="32406"/>
    <cellStyle name="Note 6 9 4 5 2 3" xfId="46858"/>
    <cellStyle name="Note 6 9 4 5 3" xfId="17432"/>
    <cellStyle name="Note 6 9 4 5 3 2" xfId="34867"/>
    <cellStyle name="Note 6 9 4 5 3 3" xfId="49319"/>
    <cellStyle name="Note 6 9 4 5 4" xfId="23226"/>
    <cellStyle name="Note 6 9 4 5 5" xfId="37678"/>
    <cellStyle name="Note 6 9 4 6" xfId="8252"/>
    <cellStyle name="Note 6 9 4 6 2" xfId="25687"/>
    <cellStyle name="Note 6 9 4 6 3" xfId="40139"/>
    <cellStyle name="Note 6 9 4 7" xfId="10693"/>
    <cellStyle name="Note 6 9 4 7 2" xfId="28128"/>
    <cellStyle name="Note 6 9 4 7 3" xfId="42580"/>
    <cellStyle name="Note 6 9 4 8" xfId="13113"/>
    <cellStyle name="Note 6 9 4 8 2" xfId="30548"/>
    <cellStyle name="Note 6 9 4 8 3" xfId="45000"/>
    <cellStyle name="Note 6 9 4 9" xfId="20120"/>
    <cellStyle name="Note 6 9 5" xfId="3283"/>
    <cellStyle name="Note 6 9 5 2" xfId="3284"/>
    <cellStyle name="Note 6 9 5 2 2" xfId="5795"/>
    <cellStyle name="Note 6 9 5 2 2 2" xfId="14975"/>
    <cellStyle name="Note 6 9 5 2 2 2 2" xfId="32410"/>
    <cellStyle name="Note 6 9 5 2 2 2 3" xfId="46862"/>
    <cellStyle name="Note 6 9 5 2 2 3" xfId="17436"/>
    <cellStyle name="Note 6 9 5 2 2 3 2" xfId="34871"/>
    <cellStyle name="Note 6 9 5 2 2 3 3" xfId="49323"/>
    <cellStyle name="Note 6 9 5 2 2 4" xfId="23231"/>
    <cellStyle name="Note 6 9 5 2 2 5" xfId="37683"/>
    <cellStyle name="Note 6 9 5 2 3" xfId="8257"/>
    <cellStyle name="Note 6 9 5 2 3 2" xfId="25692"/>
    <cellStyle name="Note 6 9 5 2 3 3" xfId="40144"/>
    <cellStyle name="Note 6 9 5 2 4" xfId="10698"/>
    <cellStyle name="Note 6 9 5 2 4 2" xfId="28133"/>
    <cellStyle name="Note 6 9 5 2 4 3" xfId="42585"/>
    <cellStyle name="Note 6 9 5 2 5" xfId="13118"/>
    <cellStyle name="Note 6 9 5 2 5 2" xfId="30553"/>
    <cellStyle name="Note 6 9 5 2 5 3" xfId="45005"/>
    <cellStyle name="Note 6 9 5 2 6" xfId="20125"/>
    <cellStyle name="Note 6 9 5 3" xfId="3285"/>
    <cellStyle name="Note 6 9 5 3 2" xfId="5796"/>
    <cellStyle name="Note 6 9 5 3 2 2" xfId="14976"/>
    <cellStyle name="Note 6 9 5 3 2 2 2" xfId="32411"/>
    <cellStyle name="Note 6 9 5 3 2 2 3" xfId="46863"/>
    <cellStyle name="Note 6 9 5 3 2 3" xfId="17437"/>
    <cellStyle name="Note 6 9 5 3 2 3 2" xfId="34872"/>
    <cellStyle name="Note 6 9 5 3 2 3 3" xfId="49324"/>
    <cellStyle name="Note 6 9 5 3 2 4" xfId="23232"/>
    <cellStyle name="Note 6 9 5 3 2 5" xfId="37684"/>
    <cellStyle name="Note 6 9 5 3 3" xfId="8258"/>
    <cellStyle name="Note 6 9 5 3 3 2" xfId="25693"/>
    <cellStyle name="Note 6 9 5 3 3 3" xfId="40145"/>
    <cellStyle name="Note 6 9 5 3 4" xfId="10699"/>
    <cellStyle name="Note 6 9 5 3 4 2" xfId="28134"/>
    <cellStyle name="Note 6 9 5 3 4 3" xfId="42586"/>
    <cellStyle name="Note 6 9 5 3 5" xfId="13119"/>
    <cellStyle name="Note 6 9 5 3 5 2" xfId="30554"/>
    <cellStyle name="Note 6 9 5 3 5 3" xfId="45006"/>
    <cellStyle name="Note 6 9 5 3 6" xfId="20126"/>
    <cellStyle name="Note 6 9 5 4" xfId="3286"/>
    <cellStyle name="Note 6 9 5 4 2" xfId="5797"/>
    <cellStyle name="Note 6 9 5 4 2 2" xfId="23233"/>
    <cellStyle name="Note 6 9 5 4 2 3" xfId="37685"/>
    <cellStyle name="Note 6 9 5 4 3" xfId="8259"/>
    <cellStyle name="Note 6 9 5 4 3 2" xfId="25694"/>
    <cellStyle name="Note 6 9 5 4 3 3" xfId="40146"/>
    <cellStyle name="Note 6 9 5 4 4" xfId="10700"/>
    <cellStyle name="Note 6 9 5 4 4 2" xfId="28135"/>
    <cellStyle name="Note 6 9 5 4 4 3" xfId="42587"/>
    <cellStyle name="Note 6 9 5 4 5" xfId="13120"/>
    <cellStyle name="Note 6 9 5 4 5 2" xfId="30555"/>
    <cellStyle name="Note 6 9 5 4 5 3" xfId="45007"/>
    <cellStyle name="Note 6 9 5 4 6" xfId="15601"/>
    <cellStyle name="Note 6 9 5 4 6 2" xfId="33036"/>
    <cellStyle name="Note 6 9 5 4 6 3" xfId="47488"/>
    <cellStyle name="Note 6 9 5 4 7" xfId="20127"/>
    <cellStyle name="Note 6 9 5 4 8" xfId="20763"/>
    <cellStyle name="Note 6 9 5 5" xfId="5794"/>
    <cellStyle name="Note 6 9 5 5 2" xfId="14974"/>
    <cellStyle name="Note 6 9 5 5 2 2" xfId="32409"/>
    <cellStyle name="Note 6 9 5 5 2 3" xfId="46861"/>
    <cellStyle name="Note 6 9 5 5 3" xfId="17435"/>
    <cellStyle name="Note 6 9 5 5 3 2" xfId="34870"/>
    <cellStyle name="Note 6 9 5 5 3 3" xfId="49322"/>
    <cellStyle name="Note 6 9 5 5 4" xfId="23230"/>
    <cellStyle name="Note 6 9 5 5 5" xfId="37682"/>
    <cellStyle name="Note 6 9 5 6" xfId="8256"/>
    <cellStyle name="Note 6 9 5 6 2" xfId="25691"/>
    <cellStyle name="Note 6 9 5 6 3" xfId="40143"/>
    <cellStyle name="Note 6 9 5 7" xfId="10697"/>
    <cellStyle name="Note 6 9 5 7 2" xfId="28132"/>
    <cellStyle name="Note 6 9 5 7 3" xfId="42584"/>
    <cellStyle name="Note 6 9 5 8" xfId="13117"/>
    <cellStyle name="Note 6 9 5 8 2" xfId="30552"/>
    <cellStyle name="Note 6 9 5 8 3" xfId="45004"/>
    <cellStyle name="Note 6 9 5 9" xfId="20124"/>
    <cellStyle name="Note 6 9 6" xfId="3287"/>
    <cellStyle name="Note 6 9 6 2" xfId="5798"/>
    <cellStyle name="Note 6 9 6 2 2" xfId="14977"/>
    <cellStyle name="Note 6 9 6 2 2 2" xfId="32412"/>
    <cellStyle name="Note 6 9 6 2 2 3" xfId="46864"/>
    <cellStyle name="Note 6 9 6 2 3" xfId="17438"/>
    <cellStyle name="Note 6 9 6 2 3 2" xfId="34873"/>
    <cellStyle name="Note 6 9 6 2 3 3" xfId="49325"/>
    <cellStyle name="Note 6 9 6 2 4" xfId="23234"/>
    <cellStyle name="Note 6 9 6 2 5" xfId="37686"/>
    <cellStyle name="Note 6 9 6 3" xfId="8260"/>
    <cellStyle name="Note 6 9 6 3 2" xfId="25695"/>
    <cellStyle name="Note 6 9 6 3 3" xfId="40147"/>
    <cellStyle name="Note 6 9 6 4" xfId="10701"/>
    <cellStyle name="Note 6 9 6 4 2" xfId="28136"/>
    <cellStyle name="Note 6 9 6 4 3" xfId="42588"/>
    <cellStyle name="Note 6 9 6 5" xfId="13121"/>
    <cellStyle name="Note 6 9 6 5 2" xfId="30556"/>
    <cellStyle name="Note 6 9 6 5 3" xfId="45008"/>
    <cellStyle name="Note 6 9 6 6" xfId="20128"/>
    <cellStyle name="Note 6 9 7" xfId="3288"/>
    <cellStyle name="Note 6 9 7 2" xfId="5799"/>
    <cellStyle name="Note 6 9 7 2 2" xfId="14978"/>
    <cellStyle name="Note 6 9 7 2 2 2" xfId="32413"/>
    <cellStyle name="Note 6 9 7 2 2 3" xfId="46865"/>
    <cellStyle name="Note 6 9 7 2 3" xfId="17439"/>
    <cellStyle name="Note 6 9 7 2 3 2" xfId="34874"/>
    <cellStyle name="Note 6 9 7 2 3 3" xfId="49326"/>
    <cellStyle name="Note 6 9 7 2 4" xfId="23235"/>
    <cellStyle name="Note 6 9 7 2 5" xfId="37687"/>
    <cellStyle name="Note 6 9 7 3" xfId="8261"/>
    <cellStyle name="Note 6 9 7 3 2" xfId="25696"/>
    <cellStyle name="Note 6 9 7 3 3" xfId="40148"/>
    <cellStyle name="Note 6 9 7 4" xfId="10702"/>
    <cellStyle name="Note 6 9 7 4 2" xfId="28137"/>
    <cellStyle name="Note 6 9 7 4 3" xfId="42589"/>
    <cellStyle name="Note 6 9 7 5" xfId="13122"/>
    <cellStyle name="Note 6 9 7 5 2" xfId="30557"/>
    <cellStyle name="Note 6 9 7 5 3" xfId="45009"/>
    <cellStyle name="Note 6 9 7 6" xfId="20129"/>
    <cellStyle name="Note 6 9 8" xfId="3289"/>
    <cellStyle name="Note 6 9 8 2" xfId="5800"/>
    <cellStyle name="Note 6 9 8 2 2" xfId="23236"/>
    <cellStyle name="Note 6 9 8 2 3" xfId="37688"/>
    <cellStyle name="Note 6 9 8 3" xfId="8262"/>
    <cellStyle name="Note 6 9 8 3 2" xfId="25697"/>
    <cellStyle name="Note 6 9 8 3 3" xfId="40149"/>
    <cellStyle name="Note 6 9 8 4" xfId="10703"/>
    <cellStyle name="Note 6 9 8 4 2" xfId="28138"/>
    <cellStyle name="Note 6 9 8 4 3" xfId="42590"/>
    <cellStyle name="Note 6 9 8 5" xfId="13123"/>
    <cellStyle name="Note 6 9 8 5 2" xfId="30558"/>
    <cellStyle name="Note 6 9 8 5 3" xfId="45010"/>
    <cellStyle name="Note 6 9 8 6" xfId="15602"/>
    <cellStyle name="Note 6 9 8 6 2" xfId="33037"/>
    <cellStyle name="Note 6 9 8 6 3" xfId="47489"/>
    <cellStyle name="Note 6 9 8 7" xfId="20130"/>
    <cellStyle name="Note 6 9 8 8" xfId="20764"/>
    <cellStyle name="Note 6 9 9" xfId="5781"/>
    <cellStyle name="Note 6 9 9 2" xfId="14964"/>
    <cellStyle name="Note 6 9 9 2 2" xfId="32399"/>
    <cellStyle name="Note 6 9 9 2 3" xfId="46851"/>
    <cellStyle name="Note 6 9 9 3" xfId="17425"/>
    <cellStyle name="Note 6 9 9 3 2" xfId="34860"/>
    <cellStyle name="Note 6 9 9 3 3" xfId="49312"/>
    <cellStyle name="Note 6 9 9 4" xfId="23217"/>
    <cellStyle name="Note 6 9 9 5" xfId="37669"/>
    <cellStyle name="Note 7" xfId="3290"/>
    <cellStyle name="Note 7 2" xfId="3291"/>
    <cellStyle name="Note 7 2 2" xfId="5802"/>
    <cellStyle name="Note 7 2 2 2" xfId="14980"/>
    <cellStyle name="Note 7 2 2 2 2" xfId="32415"/>
    <cellStyle name="Note 7 2 2 2 3" xfId="46867"/>
    <cellStyle name="Note 7 2 2 3" xfId="17441"/>
    <cellStyle name="Note 7 2 2 3 2" xfId="34876"/>
    <cellStyle name="Note 7 2 2 3 3" xfId="49328"/>
    <cellStyle name="Note 7 2 2 4" xfId="23238"/>
    <cellStyle name="Note 7 2 2 5" xfId="37690"/>
    <cellStyle name="Note 7 2 3" xfId="8264"/>
    <cellStyle name="Note 7 2 3 2" xfId="25699"/>
    <cellStyle name="Note 7 2 3 3" xfId="40151"/>
    <cellStyle name="Note 7 2 4" xfId="10705"/>
    <cellStyle name="Note 7 2 4 2" xfId="28140"/>
    <cellStyle name="Note 7 2 4 3" xfId="42592"/>
    <cellStyle name="Note 7 2 5" xfId="13125"/>
    <cellStyle name="Note 7 2 5 2" xfId="30560"/>
    <cellStyle name="Note 7 2 5 3" xfId="45012"/>
    <cellStyle name="Note 7 2 6" xfId="20132"/>
    <cellStyle name="Note 7 3" xfId="3292"/>
    <cellStyle name="Note 7 3 2" xfId="5803"/>
    <cellStyle name="Note 7 3 2 2" xfId="14981"/>
    <cellStyle name="Note 7 3 2 2 2" xfId="32416"/>
    <cellStyle name="Note 7 3 2 2 3" xfId="46868"/>
    <cellStyle name="Note 7 3 2 3" xfId="17442"/>
    <cellStyle name="Note 7 3 2 3 2" xfId="34877"/>
    <cellStyle name="Note 7 3 2 3 3" xfId="49329"/>
    <cellStyle name="Note 7 3 2 4" xfId="23239"/>
    <cellStyle name="Note 7 3 2 5" xfId="37691"/>
    <cellStyle name="Note 7 3 3" xfId="8265"/>
    <cellStyle name="Note 7 3 3 2" xfId="25700"/>
    <cellStyle name="Note 7 3 3 3" xfId="40152"/>
    <cellStyle name="Note 7 3 4" xfId="10706"/>
    <cellStyle name="Note 7 3 4 2" xfId="28141"/>
    <cellStyle name="Note 7 3 4 3" xfId="42593"/>
    <cellStyle name="Note 7 3 5" xfId="13126"/>
    <cellStyle name="Note 7 3 5 2" xfId="30561"/>
    <cellStyle name="Note 7 3 5 3" xfId="45013"/>
    <cellStyle name="Note 7 3 6" xfId="20133"/>
    <cellStyle name="Note 7 4" xfId="3293"/>
    <cellStyle name="Note 7 4 2" xfId="5804"/>
    <cellStyle name="Note 7 4 2 2" xfId="23240"/>
    <cellStyle name="Note 7 4 2 3" xfId="37692"/>
    <cellStyle name="Note 7 4 3" xfId="8266"/>
    <cellStyle name="Note 7 4 3 2" xfId="25701"/>
    <cellStyle name="Note 7 4 3 3" xfId="40153"/>
    <cellStyle name="Note 7 4 4" xfId="10707"/>
    <cellStyle name="Note 7 4 4 2" xfId="28142"/>
    <cellStyle name="Note 7 4 4 3" xfId="42594"/>
    <cellStyle name="Note 7 4 5" xfId="13127"/>
    <cellStyle name="Note 7 4 5 2" xfId="30562"/>
    <cellStyle name="Note 7 4 5 3" xfId="45014"/>
    <cellStyle name="Note 7 4 6" xfId="15603"/>
    <cellStyle name="Note 7 4 6 2" xfId="33038"/>
    <cellStyle name="Note 7 4 6 3" xfId="47490"/>
    <cellStyle name="Note 7 4 7" xfId="20134"/>
    <cellStyle name="Note 7 4 8" xfId="20765"/>
    <cellStyle name="Note 7 5" xfId="5801"/>
    <cellStyle name="Note 7 5 2" xfId="14979"/>
    <cellStyle name="Note 7 5 2 2" xfId="32414"/>
    <cellStyle name="Note 7 5 2 3" xfId="46866"/>
    <cellStyle name="Note 7 5 3" xfId="17440"/>
    <cellStyle name="Note 7 5 3 2" xfId="34875"/>
    <cellStyle name="Note 7 5 3 3" xfId="49327"/>
    <cellStyle name="Note 7 5 4" xfId="23237"/>
    <cellStyle name="Note 7 5 5" xfId="37689"/>
    <cellStyle name="Note 7 6" xfId="8263"/>
    <cellStyle name="Note 7 6 2" xfId="25698"/>
    <cellStyle name="Note 7 6 3" xfId="40150"/>
    <cellStyle name="Note 7 7" xfId="10704"/>
    <cellStyle name="Note 7 7 2" xfId="28139"/>
    <cellStyle name="Note 7 7 3" xfId="42591"/>
    <cellStyle name="Note 7 8" xfId="13124"/>
    <cellStyle name="Note 7 8 2" xfId="30559"/>
    <cellStyle name="Note 7 8 3" xfId="45011"/>
    <cellStyle name="Note 7 9" xfId="20131"/>
    <cellStyle name="Note 8" xfId="3294"/>
    <cellStyle name="Note 8 2" xfId="3295"/>
    <cellStyle name="Note 8 2 2" xfId="5806"/>
    <cellStyle name="Note 8 2 2 2" xfId="14983"/>
    <cellStyle name="Note 8 2 2 2 2" xfId="32418"/>
    <cellStyle name="Note 8 2 2 2 3" xfId="46870"/>
    <cellStyle name="Note 8 2 2 3" xfId="17444"/>
    <cellStyle name="Note 8 2 2 3 2" xfId="34879"/>
    <cellStyle name="Note 8 2 2 3 3" xfId="49331"/>
    <cellStyle name="Note 8 2 2 4" xfId="23242"/>
    <cellStyle name="Note 8 2 2 5" xfId="37694"/>
    <cellStyle name="Note 8 2 3" xfId="8268"/>
    <cellStyle name="Note 8 2 3 2" xfId="25703"/>
    <cellStyle name="Note 8 2 3 3" xfId="40155"/>
    <cellStyle name="Note 8 2 4" xfId="10709"/>
    <cellStyle name="Note 8 2 4 2" xfId="28144"/>
    <cellStyle name="Note 8 2 4 3" xfId="42596"/>
    <cellStyle name="Note 8 2 5" xfId="13129"/>
    <cellStyle name="Note 8 2 5 2" xfId="30564"/>
    <cellStyle name="Note 8 2 5 3" xfId="45016"/>
    <cellStyle name="Note 8 2 6" xfId="20136"/>
    <cellStyle name="Note 8 3" xfId="3296"/>
    <cellStyle name="Note 8 3 2" xfId="5807"/>
    <cellStyle name="Note 8 3 2 2" xfId="14984"/>
    <cellStyle name="Note 8 3 2 2 2" xfId="32419"/>
    <cellStyle name="Note 8 3 2 2 3" xfId="46871"/>
    <cellStyle name="Note 8 3 2 3" xfId="17445"/>
    <cellStyle name="Note 8 3 2 3 2" xfId="34880"/>
    <cellStyle name="Note 8 3 2 3 3" xfId="49332"/>
    <cellStyle name="Note 8 3 2 4" xfId="23243"/>
    <cellStyle name="Note 8 3 2 5" xfId="37695"/>
    <cellStyle name="Note 8 3 3" xfId="8269"/>
    <cellStyle name="Note 8 3 3 2" xfId="25704"/>
    <cellStyle name="Note 8 3 3 3" xfId="40156"/>
    <cellStyle name="Note 8 3 4" xfId="10710"/>
    <cellStyle name="Note 8 3 4 2" xfId="28145"/>
    <cellStyle name="Note 8 3 4 3" xfId="42597"/>
    <cellStyle name="Note 8 3 5" xfId="13130"/>
    <cellStyle name="Note 8 3 5 2" xfId="30565"/>
    <cellStyle name="Note 8 3 5 3" xfId="45017"/>
    <cellStyle name="Note 8 3 6" xfId="20137"/>
    <cellStyle name="Note 8 4" xfId="3297"/>
    <cellStyle name="Note 8 4 2" xfId="5808"/>
    <cellStyle name="Note 8 4 2 2" xfId="23244"/>
    <cellStyle name="Note 8 4 2 3" xfId="37696"/>
    <cellStyle name="Note 8 4 3" xfId="8270"/>
    <cellStyle name="Note 8 4 3 2" xfId="25705"/>
    <cellStyle name="Note 8 4 3 3" xfId="40157"/>
    <cellStyle name="Note 8 4 4" xfId="10711"/>
    <cellStyle name="Note 8 4 4 2" xfId="28146"/>
    <cellStyle name="Note 8 4 4 3" xfId="42598"/>
    <cellStyle name="Note 8 4 5" xfId="13131"/>
    <cellStyle name="Note 8 4 5 2" xfId="30566"/>
    <cellStyle name="Note 8 4 5 3" xfId="45018"/>
    <cellStyle name="Note 8 4 6" xfId="15604"/>
    <cellStyle name="Note 8 4 6 2" xfId="33039"/>
    <cellStyle name="Note 8 4 6 3" xfId="47491"/>
    <cellStyle name="Note 8 4 7" xfId="20138"/>
    <cellStyle name="Note 8 4 8" xfId="20766"/>
    <cellStyle name="Note 8 5" xfId="5805"/>
    <cellStyle name="Note 8 5 2" xfId="14982"/>
    <cellStyle name="Note 8 5 2 2" xfId="32417"/>
    <cellStyle name="Note 8 5 2 3" xfId="46869"/>
    <cellStyle name="Note 8 5 3" xfId="17443"/>
    <cellStyle name="Note 8 5 3 2" xfId="34878"/>
    <cellStyle name="Note 8 5 3 3" xfId="49330"/>
    <cellStyle name="Note 8 5 4" xfId="23241"/>
    <cellStyle name="Note 8 5 5" xfId="37693"/>
    <cellStyle name="Note 8 6" xfId="8267"/>
    <cellStyle name="Note 8 6 2" xfId="25702"/>
    <cellStyle name="Note 8 6 3" xfId="40154"/>
    <cellStyle name="Note 8 7" xfId="10708"/>
    <cellStyle name="Note 8 7 2" xfId="28143"/>
    <cellStyle name="Note 8 7 3" xfId="42595"/>
    <cellStyle name="Note 8 8" xfId="13128"/>
    <cellStyle name="Note 8 8 2" xfId="30563"/>
    <cellStyle name="Note 8 8 3" xfId="45015"/>
    <cellStyle name="Note 8 9" xfId="20135"/>
    <cellStyle name="Note 9" xfId="3298"/>
    <cellStyle name="Note 9 2" xfId="3299"/>
    <cellStyle name="Note 9 2 2" xfId="5810"/>
    <cellStyle name="Note 9 2 2 2" xfId="14986"/>
    <cellStyle name="Note 9 2 2 2 2" xfId="32421"/>
    <cellStyle name="Note 9 2 2 2 3" xfId="46873"/>
    <cellStyle name="Note 9 2 2 3" xfId="17447"/>
    <cellStyle name="Note 9 2 2 3 2" xfId="34882"/>
    <cellStyle name="Note 9 2 2 3 3" xfId="49334"/>
    <cellStyle name="Note 9 2 2 4" xfId="23246"/>
    <cellStyle name="Note 9 2 2 5" xfId="37698"/>
    <cellStyle name="Note 9 2 3" xfId="8272"/>
    <cellStyle name="Note 9 2 3 2" xfId="25707"/>
    <cellStyle name="Note 9 2 3 3" xfId="40159"/>
    <cellStyle name="Note 9 2 4" xfId="10713"/>
    <cellStyle name="Note 9 2 4 2" xfId="28148"/>
    <cellStyle name="Note 9 2 4 3" xfId="42600"/>
    <cellStyle name="Note 9 2 5" xfId="13133"/>
    <cellStyle name="Note 9 2 5 2" xfId="30568"/>
    <cellStyle name="Note 9 2 5 3" xfId="45020"/>
    <cellStyle name="Note 9 2 6" xfId="20140"/>
    <cellStyle name="Note 9 3" xfId="3300"/>
    <cellStyle name="Note 9 3 2" xfId="5811"/>
    <cellStyle name="Note 9 3 2 2" xfId="14987"/>
    <cellStyle name="Note 9 3 2 2 2" xfId="32422"/>
    <cellStyle name="Note 9 3 2 2 3" xfId="46874"/>
    <cellStyle name="Note 9 3 2 3" xfId="17448"/>
    <cellStyle name="Note 9 3 2 3 2" xfId="34883"/>
    <cellStyle name="Note 9 3 2 3 3" xfId="49335"/>
    <cellStyle name="Note 9 3 2 4" xfId="23247"/>
    <cellStyle name="Note 9 3 2 5" xfId="37699"/>
    <cellStyle name="Note 9 3 3" xfId="8273"/>
    <cellStyle name="Note 9 3 3 2" xfId="25708"/>
    <cellStyle name="Note 9 3 3 3" xfId="40160"/>
    <cellStyle name="Note 9 3 4" xfId="10714"/>
    <cellStyle name="Note 9 3 4 2" xfId="28149"/>
    <cellStyle name="Note 9 3 4 3" xfId="42601"/>
    <cellStyle name="Note 9 3 5" xfId="13134"/>
    <cellStyle name="Note 9 3 5 2" xfId="30569"/>
    <cellStyle name="Note 9 3 5 3" xfId="45021"/>
    <cellStyle name="Note 9 3 6" xfId="20141"/>
    <cellStyle name="Note 9 4" xfId="3301"/>
    <cellStyle name="Note 9 4 2" xfId="5812"/>
    <cellStyle name="Note 9 4 2 2" xfId="23248"/>
    <cellStyle name="Note 9 4 2 3" xfId="37700"/>
    <cellStyle name="Note 9 4 3" xfId="8274"/>
    <cellStyle name="Note 9 4 3 2" xfId="25709"/>
    <cellStyle name="Note 9 4 3 3" xfId="40161"/>
    <cellStyle name="Note 9 4 4" xfId="10715"/>
    <cellStyle name="Note 9 4 4 2" xfId="28150"/>
    <cellStyle name="Note 9 4 4 3" xfId="42602"/>
    <cellStyle name="Note 9 4 5" xfId="13135"/>
    <cellStyle name="Note 9 4 5 2" xfId="30570"/>
    <cellStyle name="Note 9 4 5 3" xfId="45022"/>
    <cellStyle name="Note 9 4 6" xfId="15605"/>
    <cellStyle name="Note 9 4 6 2" xfId="33040"/>
    <cellStyle name="Note 9 4 6 3" xfId="47492"/>
    <cellStyle name="Note 9 4 7" xfId="20142"/>
    <cellStyle name="Note 9 4 8" xfId="20767"/>
    <cellStyle name="Note 9 5" xfId="5809"/>
    <cellStyle name="Note 9 5 2" xfId="14985"/>
    <cellStyle name="Note 9 5 2 2" xfId="32420"/>
    <cellStyle name="Note 9 5 2 3" xfId="46872"/>
    <cellStyle name="Note 9 5 3" xfId="17446"/>
    <cellStyle name="Note 9 5 3 2" xfId="34881"/>
    <cellStyle name="Note 9 5 3 3" xfId="49333"/>
    <cellStyle name="Note 9 5 4" xfId="23245"/>
    <cellStyle name="Note 9 5 5" xfId="37697"/>
    <cellStyle name="Note 9 6" xfId="8271"/>
    <cellStyle name="Note 9 6 2" xfId="25706"/>
    <cellStyle name="Note 9 6 3" xfId="40158"/>
    <cellStyle name="Note 9 7" xfId="10712"/>
    <cellStyle name="Note 9 7 2" xfId="28147"/>
    <cellStyle name="Note 9 7 3" xfId="42599"/>
    <cellStyle name="Note 9 8" xfId="13132"/>
    <cellStyle name="Note 9 8 2" xfId="30567"/>
    <cellStyle name="Note 9 8 3" xfId="45019"/>
    <cellStyle name="Note 9 9" xfId="20139"/>
    <cellStyle name="Output 2" xfId="3302"/>
    <cellStyle name="Output 2 2" xfId="3303"/>
    <cellStyle name="Output 2 2 2" xfId="5814"/>
    <cellStyle name="Output 2 2 2 2" xfId="14989"/>
    <cellStyle name="Output 2 2 2 2 2" xfId="32424"/>
    <cellStyle name="Output 2 2 2 2 3" xfId="46876"/>
    <cellStyle name="Output 2 2 2 3" xfId="17450"/>
    <cellStyle name="Output 2 2 2 3 2" xfId="34885"/>
    <cellStyle name="Output 2 2 2 3 3" xfId="49337"/>
    <cellStyle name="Output 2 2 2 4" xfId="23250"/>
    <cellStyle name="Output 2 2 2 5" xfId="37702"/>
    <cellStyle name="Output 2 2 3" xfId="8276"/>
    <cellStyle name="Output 2 2 3 2" xfId="25711"/>
    <cellStyle name="Output 2 2 3 3" xfId="40163"/>
    <cellStyle name="Output 2 2 4" xfId="10717"/>
    <cellStyle name="Output 2 2 4 2" xfId="28152"/>
    <cellStyle name="Output 2 2 4 3" xfId="42604"/>
    <cellStyle name="Output 2 2 5" xfId="13137"/>
    <cellStyle name="Output 2 2 5 2" xfId="30572"/>
    <cellStyle name="Output 2 2 5 3" xfId="45024"/>
    <cellStyle name="Output 2 2 6" xfId="20144"/>
    <cellStyle name="Output 2 3" xfId="5813"/>
    <cellStyle name="Output 2 3 2" xfId="14988"/>
    <cellStyle name="Output 2 3 2 2" xfId="32423"/>
    <cellStyle name="Output 2 3 2 3" xfId="46875"/>
    <cellStyle name="Output 2 3 3" xfId="17449"/>
    <cellStyle name="Output 2 3 3 2" xfId="34884"/>
    <cellStyle name="Output 2 3 3 3" xfId="49336"/>
    <cellStyle name="Output 2 3 4" xfId="23249"/>
    <cellStyle name="Output 2 3 5" xfId="37701"/>
    <cellStyle name="Output 2 4" xfId="8275"/>
    <cellStyle name="Output 2 4 2" xfId="25710"/>
    <cellStyle name="Output 2 4 3" xfId="40162"/>
    <cellStyle name="Output 2 5" xfId="10716"/>
    <cellStyle name="Output 2 5 2" xfId="28151"/>
    <cellStyle name="Output 2 5 3" xfId="42603"/>
    <cellStyle name="Output 2 6" xfId="13136"/>
    <cellStyle name="Output 2 6 2" xfId="30571"/>
    <cellStyle name="Output 2 6 3" xfId="45023"/>
    <cellStyle name="Output 2 7" xfId="20143"/>
    <cellStyle name="Output 3" xfId="3304"/>
    <cellStyle name="Output 3 2" xfId="5815"/>
    <cellStyle name="Output 3 2 2" xfId="14990"/>
    <cellStyle name="Output 3 2 2 2" xfId="32425"/>
    <cellStyle name="Output 3 2 2 3" xfId="46877"/>
    <cellStyle name="Output 3 2 3" xfId="17451"/>
    <cellStyle name="Output 3 2 3 2" xfId="34886"/>
    <cellStyle name="Output 3 2 3 3" xfId="49338"/>
    <cellStyle name="Output 3 2 4" xfId="23251"/>
    <cellStyle name="Output 3 2 5" xfId="37703"/>
    <cellStyle name="Output 3 3" xfId="8277"/>
    <cellStyle name="Output 3 3 2" xfId="25712"/>
    <cellStyle name="Output 3 3 3" xfId="40164"/>
    <cellStyle name="Output 3 4" xfId="10718"/>
    <cellStyle name="Output 3 4 2" xfId="28153"/>
    <cellStyle name="Output 3 4 3" xfId="42605"/>
    <cellStyle name="Output 3 5" xfId="13138"/>
    <cellStyle name="Output 3 5 2" xfId="30573"/>
    <cellStyle name="Output 3 5 3" xfId="45025"/>
    <cellStyle name="Output 3 6" xfId="20145"/>
    <cellStyle name="Output 4" xfId="35209"/>
    <cellStyle name="Percent 10" xfId="17497"/>
    <cellStyle name="Percent 10 2" xfId="17683"/>
    <cellStyle name="Percent 11" xfId="17513"/>
    <cellStyle name="Percent 12" xfId="17516"/>
    <cellStyle name="Percent 13" xfId="3305"/>
    <cellStyle name="Percent 2" xfId="10"/>
    <cellStyle name="Percent 2 2" xfId="17498"/>
    <cellStyle name="Percent 2 2 2" xfId="35210"/>
    <cellStyle name="Percent 2 3" xfId="17499"/>
    <cellStyle name="Percent 2 3 2" xfId="35211"/>
    <cellStyle name="Percent 2 4" xfId="17684"/>
    <cellStyle name="Percent 2 5" xfId="3306"/>
    <cellStyle name="Percent 3" xfId="3307"/>
    <cellStyle name="Percent 3 2" xfId="3308"/>
    <cellStyle name="Percent 3 2 2" xfId="17685"/>
    <cellStyle name="Percent 3 2 3" xfId="17500"/>
    <cellStyle name="Percent 3 3" xfId="3309"/>
    <cellStyle name="Percent 3 4" xfId="3310"/>
    <cellStyle name="Percent 4" xfId="3311"/>
    <cellStyle name="Percent 4 2" xfId="3312"/>
    <cellStyle name="Percent 4 2 2" xfId="17687"/>
    <cellStyle name="Percent 4 3" xfId="3313"/>
    <cellStyle name="Percent 4 3 2" xfId="17688"/>
    <cellStyle name="Percent 4 4" xfId="3314"/>
    <cellStyle name="Percent 4 4 2" xfId="17501"/>
    <cellStyle name="Percent 4 5" xfId="17686"/>
    <cellStyle name="Percent 5" xfId="3315"/>
    <cellStyle name="Percent 5 2" xfId="3316"/>
    <cellStyle name="Percent 5 2 2" xfId="3317"/>
    <cellStyle name="Percent 5 2 3" xfId="17503"/>
    <cellStyle name="Percent 5 2 4" xfId="35212"/>
    <cellStyle name="Percent 5 3" xfId="3318"/>
    <cellStyle name="Percent 5 3 2" xfId="17689"/>
    <cellStyle name="Percent 5 4" xfId="3319"/>
    <cellStyle name="Percent 5 5" xfId="3320"/>
    <cellStyle name="Percent 5 6" xfId="3321"/>
    <cellStyle name="Percent 5 6 2" xfId="5832"/>
    <cellStyle name="Percent 5 7" xfId="3335"/>
    <cellStyle name="Percent 5 7 2" xfId="5844"/>
    <cellStyle name="Percent 5 7 2 2" xfId="23279"/>
    <cellStyle name="Percent 5 7 2 3" xfId="37731"/>
    <cellStyle name="Percent 5 7 3" xfId="13151"/>
    <cellStyle name="Percent 5 7 3 2" xfId="30586"/>
    <cellStyle name="Percent 5 7 3 3" xfId="45038"/>
    <cellStyle name="Percent 5 7 4" xfId="15612"/>
    <cellStyle name="Percent 5 7 4 2" xfId="33047"/>
    <cellStyle name="Percent 5 7 4 3" xfId="47499"/>
    <cellStyle name="Percent 5 7 5" xfId="20155"/>
    <cellStyle name="Percent 5 7 6" xfId="20774"/>
    <cellStyle name="Percent 5 7 7" xfId="35226"/>
    <cellStyle name="Percent 5 8" xfId="17502"/>
    <cellStyle name="Percent 6" xfId="3322"/>
    <cellStyle name="Percent 6 2" xfId="17504"/>
    <cellStyle name="Percent 6 2 2" xfId="17505"/>
    <cellStyle name="Percent 6 2 2 2" xfId="17692"/>
    <cellStyle name="Percent 6 2 3" xfId="17691"/>
    <cellStyle name="Percent 6 3" xfId="17506"/>
    <cellStyle name="Percent 6 3 2" xfId="17693"/>
    <cellStyle name="Percent 6 4" xfId="17690"/>
    <cellStyle name="Percent 7" xfId="17507"/>
    <cellStyle name="Percent 7 2" xfId="17508"/>
    <cellStyle name="Percent 7 2 2" xfId="17695"/>
    <cellStyle name="Percent 7 3" xfId="17694"/>
    <cellStyle name="Percent 8" xfId="17509"/>
    <cellStyle name="Percent 8 2" xfId="17696"/>
    <cellStyle name="Percent 8 3" xfId="35213"/>
    <cellStyle name="Percent 9" xfId="17510"/>
    <cellStyle name="Percent 9 2" xfId="17697"/>
    <cellStyle name="Title" xfId="12" builtinId="15" customBuiltin="1"/>
    <cellStyle name="Title 2" xfId="3323"/>
    <cellStyle name="Title 2 2" xfId="35214"/>
    <cellStyle name="Total 2" xfId="3324"/>
    <cellStyle name="Total 2 2" xfId="3325"/>
    <cellStyle name="Total 2 2 2" xfId="5836"/>
    <cellStyle name="Total 2 2 2 2" xfId="14992"/>
    <cellStyle name="Total 2 2 2 2 2" xfId="32427"/>
    <cellStyle name="Total 2 2 2 2 3" xfId="46879"/>
    <cellStyle name="Total 2 2 2 3" xfId="17453"/>
    <cellStyle name="Total 2 2 2 3 2" xfId="34888"/>
    <cellStyle name="Total 2 2 2 3 3" xfId="49340"/>
    <cellStyle name="Total 2 2 2 4" xfId="23271"/>
    <cellStyle name="Total 2 2 2 5" xfId="37723"/>
    <cellStyle name="Total 2 2 3" xfId="8298"/>
    <cellStyle name="Total 2 2 3 2" xfId="25733"/>
    <cellStyle name="Total 2 2 3 3" xfId="40185"/>
    <cellStyle name="Total 2 2 4" xfId="10720"/>
    <cellStyle name="Total 2 2 4 2" xfId="28155"/>
    <cellStyle name="Total 2 2 4 3" xfId="42607"/>
    <cellStyle name="Total 2 2 5" xfId="13140"/>
    <cellStyle name="Total 2 2 5 2" xfId="30575"/>
    <cellStyle name="Total 2 2 5 3" xfId="45027"/>
    <cellStyle name="Total 2 2 6" xfId="20147"/>
    <cellStyle name="Total 2 3" xfId="5835"/>
    <cellStyle name="Total 2 3 2" xfId="14991"/>
    <cellStyle name="Total 2 3 2 2" xfId="32426"/>
    <cellStyle name="Total 2 3 2 3" xfId="46878"/>
    <cellStyle name="Total 2 3 3" xfId="17452"/>
    <cellStyle name="Total 2 3 3 2" xfId="34887"/>
    <cellStyle name="Total 2 3 3 3" xfId="49339"/>
    <cellStyle name="Total 2 3 4" xfId="23270"/>
    <cellStyle name="Total 2 3 5" xfId="37722"/>
    <cellStyle name="Total 2 4" xfId="8297"/>
    <cellStyle name="Total 2 4 2" xfId="25732"/>
    <cellStyle name="Total 2 4 3" xfId="40184"/>
    <cellStyle name="Total 2 5" xfId="10719"/>
    <cellStyle name="Total 2 5 2" xfId="28154"/>
    <cellStyle name="Total 2 5 3" xfId="42606"/>
    <cellStyle name="Total 2 6" xfId="13139"/>
    <cellStyle name="Total 2 6 2" xfId="30574"/>
    <cellStyle name="Total 2 6 3" xfId="45026"/>
    <cellStyle name="Total 2 7" xfId="20146"/>
    <cellStyle name="Total 3" xfId="3326"/>
    <cellStyle name="Total 3 2" xfId="5837"/>
    <cellStyle name="Total 3 2 2" xfId="14993"/>
    <cellStyle name="Total 3 2 2 2" xfId="32428"/>
    <cellStyle name="Total 3 2 2 3" xfId="46880"/>
    <cellStyle name="Total 3 2 3" xfId="17454"/>
    <cellStyle name="Total 3 2 3 2" xfId="34889"/>
    <cellStyle name="Total 3 2 3 3" xfId="49341"/>
    <cellStyle name="Total 3 2 4" xfId="23272"/>
    <cellStyle name="Total 3 2 5" xfId="37724"/>
    <cellStyle name="Total 3 3" xfId="8299"/>
    <cellStyle name="Total 3 3 2" xfId="25734"/>
    <cellStyle name="Total 3 3 3" xfId="40186"/>
    <cellStyle name="Total 3 4" xfId="10721"/>
    <cellStyle name="Total 3 4 2" xfId="28156"/>
    <cellStyle name="Total 3 4 3" xfId="42608"/>
    <cellStyle name="Total 3 5" xfId="13141"/>
    <cellStyle name="Total 3 5 2" xfId="30576"/>
    <cellStyle name="Total 3 5 3" xfId="45028"/>
    <cellStyle name="Total 3 6" xfId="20148"/>
    <cellStyle name="Total 4" xfId="35215"/>
    <cellStyle name="Warning Text 2" xfId="3327"/>
    <cellStyle name="Warning Text 3" xfId="3328"/>
    <cellStyle name="Warning Text 4" xfId="35216"/>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IE40"/>
  <sheetViews>
    <sheetView showGridLines="0" tabSelected="1" zoomScale="70" zoomScaleNormal="70" workbookViewId="0">
      <selection sqref="A1:A2"/>
    </sheetView>
  </sheetViews>
  <sheetFormatPr defaultRowHeight="12.75"/>
  <cols>
    <col min="1" max="1" width="51.7109375" style="91" customWidth="1"/>
    <col min="2" max="2" width="7.5703125" style="91" customWidth="1"/>
    <col min="3" max="3" width="25.42578125" style="91" customWidth="1"/>
    <col min="4" max="4" width="24.7109375" style="91" customWidth="1"/>
    <col min="5" max="5" width="25.5703125" style="91" customWidth="1"/>
    <col min="6" max="6" width="23.85546875" style="91" customWidth="1"/>
    <col min="7" max="7" width="24.28515625" style="91" customWidth="1"/>
    <col min="8" max="8" width="1" style="91" customWidth="1"/>
    <col min="9" max="9" width="9.140625" style="91"/>
    <col min="10" max="10" width="22.42578125" style="91" customWidth="1"/>
    <col min="11" max="16384" width="9.140625" style="91"/>
  </cols>
  <sheetData>
    <row r="1" spans="1:239" ht="18" customHeight="1">
      <c r="A1" s="240" t="s">
        <v>16</v>
      </c>
      <c r="B1" s="240"/>
      <c r="C1" s="240"/>
      <c r="D1" s="240"/>
      <c r="E1" s="240"/>
      <c r="F1" s="240"/>
      <c r="G1" s="240"/>
    </row>
    <row r="2" spans="1:239" ht="18" customHeight="1">
      <c r="A2" s="240" t="s">
        <v>55</v>
      </c>
      <c r="B2" s="240"/>
      <c r="C2" s="240"/>
      <c r="D2" s="240"/>
      <c r="E2" s="240"/>
      <c r="F2" s="240"/>
      <c r="G2" s="240"/>
      <c r="H2" s="1"/>
    </row>
    <row r="3" spans="1:239" ht="24" customHeight="1">
      <c r="A3" s="241" t="s">
        <v>86</v>
      </c>
      <c r="B3" s="241"/>
      <c r="C3" s="241"/>
      <c r="D3" s="241"/>
      <c r="E3" s="241"/>
      <c r="F3" s="241"/>
      <c r="G3" s="241"/>
      <c r="H3" s="1"/>
    </row>
    <row r="4" spans="1:239" ht="18" customHeight="1">
      <c r="A4" s="242" t="s">
        <v>127</v>
      </c>
      <c r="B4" s="242"/>
      <c r="C4" s="242"/>
      <c r="D4" s="242"/>
      <c r="E4" s="242"/>
      <c r="F4" s="242"/>
      <c r="G4" s="242"/>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c r="BS4" s="218"/>
      <c r="BT4" s="218"/>
      <c r="BU4" s="218"/>
      <c r="BV4" s="218"/>
      <c r="BW4" s="218"/>
      <c r="BX4" s="218"/>
      <c r="BY4" s="218"/>
      <c r="BZ4" s="218"/>
      <c r="CA4" s="218"/>
      <c r="CB4" s="218"/>
      <c r="CC4" s="218"/>
      <c r="CD4" s="218"/>
      <c r="CE4" s="218"/>
      <c r="CF4" s="218"/>
      <c r="CG4" s="218"/>
      <c r="CH4" s="218"/>
      <c r="CI4" s="218"/>
      <c r="CJ4" s="218"/>
      <c r="CK4" s="218"/>
      <c r="CL4" s="218"/>
      <c r="CM4" s="218"/>
      <c r="CN4" s="218"/>
      <c r="CO4" s="218"/>
      <c r="CP4" s="218"/>
      <c r="CQ4" s="218"/>
      <c r="CR4" s="218"/>
      <c r="CS4" s="218"/>
      <c r="CT4" s="218"/>
      <c r="CU4" s="218"/>
      <c r="CV4" s="218"/>
      <c r="CW4" s="218"/>
      <c r="CX4" s="218"/>
      <c r="CY4" s="218"/>
      <c r="CZ4" s="218"/>
      <c r="DA4" s="218"/>
      <c r="DB4" s="218"/>
      <c r="DC4" s="218"/>
      <c r="DD4" s="218"/>
      <c r="DE4" s="218"/>
      <c r="DF4" s="218"/>
      <c r="DG4" s="218"/>
      <c r="DH4" s="218"/>
      <c r="DI4" s="218"/>
      <c r="DJ4" s="218"/>
      <c r="DK4" s="218"/>
      <c r="DL4" s="218"/>
      <c r="DM4" s="218"/>
      <c r="DN4" s="218"/>
      <c r="DO4" s="218"/>
      <c r="DP4" s="218"/>
      <c r="DQ4" s="218"/>
      <c r="DR4" s="218"/>
      <c r="DS4" s="218"/>
      <c r="DT4" s="218"/>
      <c r="DU4" s="218"/>
      <c r="DV4" s="218"/>
      <c r="DW4" s="218"/>
      <c r="DX4" s="218"/>
      <c r="DY4" s="218"/>
      <c r="DZ4" s="218"/>
      <c r="EA4" s="218"/>
      <c r="EB4" s="218"/>
      <c r="EC4" s="218"/>
      <c r="ED4" s="218"/>
      <c r="EE4" s="218"/>
      <c r="EF4" s="218"/>
      <c r="EG4" s="218"/>
      <c r="EH4" s="218"/>
      <c r="EI4" s="218"/>
      <c r="EJ4" s="218"/>
      <c r="EK4" s="218"/>
      <c r="EL4" s="218"/>
      <c r="EM4" s="218"/>
      <c r="EN4" s="218"/>
      <c r="EO4" s="218"/>
      <c r="EP4" s="218"/>
      <c r="EQ4" s="218"/>
      <c r="ER4" s="218"/>
      <c r="ES4" s="218"/>
      <c r="ET4" s="218"/>
      <c r="EU4" s="218"/>
      <c r="EV4" s="218"/>
      <c r="EW4" s="218"/>
      <c r="EX4" s="218"/>
      <c r="EY4" s="218"/>
      <c r="EZ4" s="218"/>
      <c r="FA4" s="218"/>
      <c r="FB4" s="218"/>
      <c r="FC4" s="218"/>
      <c r="FD4" s="218"/>
      <c r="FE4" s="218"/>
      <c r="FF4" s="218"/>
      <c r="FG4" s="218"/>
      <c r="FH4" s="218"/>
      <c r="FI4" s="218"/>
      <c r="FJ4" s="218"/>
      <c r="FK4" s="218"/>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18"/>
      <c r="GS4" s="218"/>
      <c r="GT4" s="218"/>
      <c r="GU4" s="218"/>
      <c r="GV4" s="218"/>
      <c r="GW4" s="218"/>
      <c r="GX4" s="218"/>
      <c r="GY4" s="218"/>
      <c r="GZ4" s="218"/>
      <c r="HA4" s="218"/>
      <c r="HB4" s="218"/>
      <c r="HC4" s="218"/>
      <c r="HD4" s="218"/>
      <c r="HE4" s="218"/>
      <c r="HF4" s="218"/>
      <c r="HG4" s="218"/>
      <c r="HH4" s="218"/>
      <c r="HI4" s="218"/>
      <c r="HJ4" s="218"/>
      <c r="HK4" s="218"/>
      <c r="HL4" s="218"/>
      <c r="HM4" s="218"/>
      <c r="HN4" s="218"/>
      <c r="HO4" s="218"/>
      <c r="HP4" s="218"/>
      <c r="HQ4" s="218"/>
      <c r="HR4" s="218"/>
      <c r="HS4" s="218"/>
      <c r="HT4" s="218"/>
      <c r="HU4" s="218"/>
      <c r="HV4" s="218"/>
      <c r="HW4" s="218"/>
      <c r="HX4" s="218"/>
      <c r="HY4" s="218"/>
      <c r="HZ4" s="218"/>
      <c r="IA4" s="218"/>
      <c r="IB4" s="218"/>
      <c r="IC4" s="218"/>
      <c r="ID4" s="218"/>
      <c r="IE4" s="218"/>
    </row>
    <row r="5" spans="1:239" ht="18" customHeight="1">
      <c r="A5" s="216"/>
      <c r="B5" s="216"/>
      <c r="C5" s="216"/>
      <c r="D5" s="216"/>
      <c r="E5" s="216"/>
      <c r="F5" s="216"/>
      <c r="G5" s="216"/>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c r="BT5" s="218"/>
      <c r="BU5" s="218"/>
      <c r="BV5" s="218"/>
      <c r="BW5" s="218"/>
      <c r="BX5" s="218"/>
      <c r="BY5" s="218"/>
      <c r="BZ5" s="218"/>
      <c r="CA5" s="218"/>
      <c r="CB5" s="218"/>
      <c r="CC5" s="218"/>
      <c r="CD5" s="218"/>
      <c r="CE5" s="218"/>
      <c r="CF5" s="218"/>
      <c r="CG5" s="218"/>
      <c r="CH5" s="218"/>
      <c r="CI5" s="218"/>
      <c r="CJ5" s="218"/>
      <c r="CK5" s="218"/>
      <c r="CL5" s="218"/>
      <c r="CM5" s="218"/>
      <c r="CN5" s="218"/>
      <c r="CO5" s="218"/>
      <c r="CP5" s="218"/>
      <c r="CQ5" s="218"/>
      <c r="CR5" s="218"/>
      <c r="CS5" s="218"/>
      <c r="CT5" s="218"/>
      <c r="CU5" s="218"/>
      <c r="CV5" s="218"/>
      <c r="CW5" s="218"/>
      <c r="CX5" s="218"/>
      <c r="CY5" s="218"/>
      <c r="CZ5" s="218"/>
      <c r="DA5" s="218"/>
      <c r="DB5" s="218"/>
      <c r="DC5" s="218"/>
      <c r="DD5" s="218"/>
      <c r="DE5" s="218"/>
      <c r="DF5" s="218"/>
      <c r="DG5" s="218"/>
      <c r="DH5" s="218"/>
      <c r="DI5" s="218"/>
      <c r="DJ5" s="218"/>
      <c r="DK5" s="218"/>
      <c r="DL5" s="218"/>
      <c r="DM5" s="218"/>
      <c r="DN5" s="218"/>
      <c r="DO5" s="218"/>
      <c r="DP5" s="218"/>
      <c r="DQ5" s="218"/>
      <c r="DR5" s="218"/>
      <c r="DS5" s="218"/>
      <c r="DT5" s="218"/>
      <c r="DU5" s="218"/>
      <c r="DV5" s="218"/>
      <c r="DW5" s="218"/>
      <c r="DX5" s="218"/>
      <c r="DY5" s="218"/>
      <c r="DZ5" s="218"/>
      <c r="EA5" s="218"/>
      <c r="EB5" s="218"/>
      <c r="EC5" s="218"/>
      <c r="ED5" s="218"/>
      <c r="EE5" s="218"/>
      <c r="EF5" s="218"/>
      <c r="EG5" s="218"/>
      <c r="EH5" s="218"/>
      <c r="EI5" s="218"/>
      <c r="EJ5" s="218"/>
      <c r="EK5" s="218"/>
      <c r="EL5" s="218"/>
      <c r="EM5" s="218"/>
      <c r="EN5" s="218"/>
      <c r="EO5" s="218"/>
      <c r="EP5" s="218"/>
      <c r="EQ5" s="218"/>
      <c r="ER5" s="218"/>
      <c r="ES5" s="218"/>
      <c r="ET5" s="218"/>
      <c r="EU5" s="218"/>
      <c r="EV5" s="218"/>
      <c r="EW5" s="218"/>
      <c r="EX5" s="218"/>
      <c r="EY5" s="218"/>
      <c r="EZ5" s="218"/>
      <c r="FA5" s="218"/>
      <c r="FB5" s="218"/>
      <c r="FC5" s="218"/>
      <c r="FD5" s="218"/>
      <c r="FE5" s="218"/>
      <c r="FF5" s="218"/>
      <c r="FG5" s="218"/>
      <c r="FH5" s="218"/>
      <c r="FI5" s="218"/>
      <c r="FJ5" s="218"/>
      <c r="FK5" s="218"/>
      <c r="FL5" s="218"/>
      <c r="FM5" s="218"/>
      <c r="FN5" s="218"/>
      <c r="FO5" s="218"/>
      <c r="FP5" s="218"/>
      <c r="FQ5" s="218"/>
      <c r="FR5" s="218"/>
      <c r="FS5" s="218"/>
      <c r="FT5" s="218"/>
      <c r="FU5" s="218"/>
      <c r="FV5" s="218"/>
      <c r="FW5" s="218"/>
      <c r="FX5" s="218"/>
      <c r="FY5" s="218"/>
      <c r="FZ5" s="218"/>
      <c r="GA5" s="218"/>
      <c r="GB5" s="218"/>
      <c r="GC5" s="218"/>
      <c r="GD5" s="218"/>
      <c r="GE5" s="218"/>
      <c r="GF5" s="218"/>
      <c r="GG5" s="218"/>
      <c r="GH5" s="218"/>
      <c r="GI5" s="218"/>
      <c r="GJ5" s="218"/>
      <c r="GK5" s="218"/>
      <c r="GL5" s="218"/>
      <c r="GM5" s="218"/>
      <c r="GN5" s="218"/>
      <c r="GO5" s="218"/>
      <c r="GP5" s="218"/>
      <c r="GQ5" s="218"/>
      <c r="GR5" s="218"/>
      <c r="GS5" s="218"/>
      <c r="GT5" s="218"/>
      <c r="GU5" s="218"/>
      <c r="GV5" s="218"/>
      <c r="GW5" s="218"/>
      <c r="GX5" s="218"/>
      <c r="GY5" s="218"/>
      <c r="GZ5" s="218"/>
      <c r="HA5" s="218"/>
      <c r="HB5" s="218"/>
      <c r="HC5" s="218"/>
      <c r="HD5" s="218"/>
      <c r="HE5" s="218"/>
      <c r="HF5" s="218"/>
      <c r="HG5" s="218"/>
      <c r="HH5" s="218"/>
      <c r="HI5" s="218"/>
      <c r="HJ5" s="218"/>
      <c r="HK5" s="218"/>
      <c r="HL5" s="218"/>
      <c r="HM5" s="218"/>
      <c r="HN5" s="218"/>
      <c r="HO5" s="218"/>
      <c r="HP5" s="218"/>
      <c r="HQ5" s="218"/>
      <c r="HR5" s="218"/>
      <c r="HS5" s="218"/>
      <c r="HT5" s="218"/>
      <c r="HU5" s="218"/>
      <c r="HV5" s="218"/>
      <c r="HW5" s="218"/>
      <c r="HX5" s="218"/>
      <c r="HY5" s="218"/>
      <c r="HZ5" s="218"/>
      <c r="IA5" s="218"/>
      <c r="IB5" s="218"/>
      <c r="IC5" s="218"/>
      <c r="ID5" s="218"/>
      <c r="IE5" s="218"/>
    </row>
    <row r="6" spans="1:239" ht="18" customHeight="1" thickBot="1">
      <c r="A6" s="2"/>
      <c r="B6" s="2"/>
      <c r="C6" s="2"/>
      <c r="D6" s="2"/>
      <c r="E6" s="2"/>
      <c r="F6" s="2"/>
      <c r="G6" s="2"/>
    </row>
    <row r="7" spans="1:239" ht="68.099999999999994" customHeight="1">
      <c r="A7" s="77" t="s">
        <v>56</v>
      </c>
      <c r="B7" s="78" t="s">
        <v>12</v>
      </c>
      <c r="C7" s="78" t="s">
        <v>57</v>
      </c>
      <c r="D7" s="78" t="s">
        <v>58</v>
      </c>
      <c r="E7" s="79" t="s">
        <v>59</v>
      </c>
      <c r="F7" s="78" t="s">
        <v>60</v>
      </c>
      <c r="G7" s="80" t="s">
        <v>22</v>
      </c>
      <c r="H7" s="2"/>
    </row>
    <row r="8" spans="1:239" s="6" customFormat="1" ht="20.100000000000001" customHeight="1">
      <c r="A8" s="92" t="s">
        <v>0</v>
      </c>
      <c r="B8" s="93"/>
      <c r="C8" s="93"/>
      <c r="D8" s="93"/>
      <c r="E8" s="93"/>
      <c r="F8" s="93"/>
      <c r="G8" s="94"/>
      <c r="H8" s="91"/>
    </row>
    <row r="9" spans="1:239" s="6" customFormat="1" ht="15.75" customHeight="1">
      <c r="A9" s="81" t="s">
        <v>1</v>
      </c>
      <c r="B9" s="7" t="s">
        <v>5</v>
      </c>
      <c r="C9" s="8">
        <f>SUM('Eastern Florida:Valencia'!C13)</f>
        <v>1303536.2400000002</v>
      </c>
      <c r="D9" s="8">
        <f>SUM('Eastern Florida:Valencia'!D13)</f>
        <v>95439.679999999993</v>
      </c>
      <c r="E9" s="8">
        <f>SUM('Eastern Florida:Valencia'!E13)</f>
        <v>905620.79</v>
      </c>
      <c r="F9" s="8">
        <f>SUM('Eastern Florida:Valencia'!F13)</f>
        <v>284530.28999999998</v>
      </c>
      <c r="G9" s="82">
        <f t="shared" ref="G9:G14" si="0">SUM(C9:F9)</f>
        <v>2589127</v>
      </c>
      <c r="H9" s="9"/>
      <c r="J9" s="48"/>
    </row>
    <row r="10" spans="1:239" s="6" customFormat="1" ht="15.75" customHeight="1">
      <c r="A10" s="100" t="s">
        <v>2</v>
      </c>
      <c r="B10" s="7" t="s">
        <v>6</v>
      </c>
      <c r="C10" s="8">
        <f>SUM('Eastern Florida:Valencia'!C14)</f>
        <v>6050110.9100000001</v>
      </c>
      <c r="D10" s="8">
        <f>SUM('Eastern Florida:Valencia'!D14)</f>
        <v>1747145.4100000001</v>
      </c>
      <c r="E10" s="8">
        <f>SUM('Eastern Florida:Valencia'!E14)</f>
        <v>1099689.31</v>
      </c>
      <c r="F10" s="8">
        <f>SUM('Eastern Florida:Valencia'!F14)</f>
        <v>881956.03999999992</v>
      </c>
      <c r="G10" s="82">
        <f t="shared" si="0"/>
        <v>9778901.6699999999</v>
      </c>
      <c r="H10" s="10"/>
      <c r="J10" s="48"/>
    </row>
    <row r="11" spans="1:239" s="6" customFormat="1" ht="15.75" customHeight="1">
      <c r="A11" s="100" t="s">
        <v>120</v>
      </c>
      <c r="B11" s="7" t="s">
        <v>7</v>
      </c>
      <c r="C11" s="8">
        <f>SUM('Eastern Florida:Valencia'!C15)</f>
        <v>929841.12</v>
      </c>
      <c r="D11" s="8">
        <f>SUM('Eastern Florida:Valencia'!D15)</f>
        <v>10674</v>
      </c>
      <c r="E11" s="8">
        <f>SUM('Eastern Florida:Valencia'!E15)</f>
        <v>354010.32</v>
      </c>
      <c r="F11" s="8">
        <f>SUM('Eastern Florida:Valencia'!F15)</f>
        <v>2184567.2400000002</v>
      </c>
      <c r="G11" s="82">
        <f t="shared" si="0"/>
        <v>3479092.68</v>
      </c>
      <c r="H11" s="10"/>
      <c r="J11" s="48"/>
    </row>
    <row r="12" spans="1:239" s="6" customFormat="1" ht="15.75" customHeight="1">
      <c r="A12" s="81" t="s">
        <v>3</v>
      </c>
      <c r="B12" s="7" t="s">
        <v>8</v>
      </c>
      <c r="C12" s="8">
        <f>SUM('Eastern Florida:Valencia'!C16)</f>
        <v>256558</v>
      </c>
      <c r="D12" s="8">
        <f>SUM('Eastern Florida:Valencia'!D16)</f>
        <v>16000</v>
      </c>
      <c r="E12" s="8">
        <f>SUM('Eastern Florida:Valencia'!E16)</f>
        <v>0</v>
      </c>
      <c r="F12" s="8">
        <f>SUM('Eastern Florida:Valencia'!F16)</f>
        <v>41566.29</v>
      </c>
      <c r="G12" s="82">
        <f t="shared" si="0"/>
        <v>314124.28999999998</v>
      </c>
      <c r="H12" s="10"/>
      <c r="J12" s="48"/>
    </row>
    <row r="13" spans="1:239" s="6" customFormat="1" ht="15.75" customHeight="1">
      <c r="A13" s="81" t="s">
        <v>4</v>
      </c>
      <c r="B13" s="7" t="s">
        <v>9</v>
      </c>
      <c r="C13" s="8">
        <f>SUM('Eastern Florida:Valencia'!C17)</f>
        <v>4500314.13</v>
      </c>
      <c r="D13" s="8">
        <f>SUM('Eastern Florida:Valencia'!D17)</f>
        <v>446347.77999999997</v>
      </c>
      <c r="E13" s="8">
        <f>SUM('Eastern Florida:Valencia'!E17)</f>
        <v>3734640.5300000007</v>
      </c>
      <c r="F13" s="8">
        <f>SUM('Eastern Florida:Valencia'!F17)</f>
        <v>6299826.8200000003</v>
      </c>
      <c r="G13" s="82">
        <f t="shared" si="0"/>
        <v>14981129.260000002</v>
      </c>
      <c r="H13" s="10"/>
      <c r="J13" s="48"/>
    </row>
    <row r="14" spans="1:239" s="6" customFormat="1" ht="15.75" customHeight="1" thickBot="1">
      <c r="A14" s="83" t="s">
        <v>14</v>
      </c>
      <c r="B14" s="67" t="s">
        <v>15</v>
      </c>
      <c r="C14" s="8">
        <f>SUM('Eastern Florida:Valencia'!C18)</f>
        <v>23890.53</v>
      </c>
      <c r="D14" s="8">
        <f>SUM('Eastern Florida:Valencia'!D18)</f>
        <v>31309.37</v>
      </c>
      <c r="E14" s="8">
        <f>SUM('Eastern Florida:Valencia'!E18)</f>
        <v>540079.67000000004</v>
      </c>
      <c r="F14" s="8">
        <f>SUM('Eastern Florida:Valencia'!F18)</f>
        <v>294855.81000000006</v>
      </c>
      <c r="G14" s="84">
        <f t="shared" si="0"/>
        <v>890135.38000000012</v>
      </c>
      <c r="H14" s="10"/>
      <c r="J14" s="48"/>
    </row>
    <row r="15" spans="1:239" s="6" customFormat="1" ht="20.100000000000001" customHeight="1" thickBot="1">
      <c r="A15" s="95" t="s">
        <v>61</v>
      </c>
      <c r="B15" s="96"/>
      <c r="C15" s="97">
        <f>SUM(C9:C14)</f>
        <v>13064250.929999998</v>
      </c>
      <c r="D15" s="97">
        <f>SUM(D9:D14)</f>
        <v>2346916.2400000002</v>
      </c>
      <c r="E15" s="97">
        <f>SUM(E9:E14)</f>
        <v>6634040.620000001</v>
      </c>
      <c r="F15" s="97">
        <f>SUM(F9:F14)</f>
        <v>9987302.4900000002</v>
      </c>
      <c r="G15" s="98">
        <f>SUM(G9:G14)</f>
        <v>32032510.279999997</v>
      </c>
      <c r="H15" s="9"/>
      <c r="J15" s="49"/>
    </row>
    <row r="16" spans="1:239" ht="15.75">
      <c r="A16" s="13"/>
      <c r="B16" s="13"/>
      <c r="C16" s="106"/>
      <c r="D16" s="13"/>
      <c r="E16" s="13"/>
      <c r="F16" s="13"/>
      <c r="G16" s="13"/>
    </row>
    <row r="17" spans="1:8" ht="15.75">
      <c r="A17" s="13"/>
      <c r="B17" s="13"/>
      <c r="C17" s="106"/>
      <c r="D17" s="106"/>
      <c r="E17" s="106"/>
      <c r="F17" s="106"/>
      <c r="G17" s="106"/>
      <c r="H17" s="14"/>
    </row>
    <row r="18" spans="1:8" ht="15.75">
      <c r="A18" s="13"/>
      <c r="B18" s="13"/>
      <c r="C18" s="106"/>
      <c r="D18" s="106"/>
      <c r="E18" s="106"/>
      <c r="F18" s="106"/>
      <c r="G18" s="106"/>
      <c r="H18" s="14"/>
    </row>
    <row r="19" spans="1:8">
      <c r="A19" s="5"/>
      <c r="B19" s="4"/>
      <c r="C19" s="69"/>
      <c r="D19" s="15"/>
      <c r="E19" s="4"/>
      <c r="F19" s="4"/>
      <c r="G19" s="11"/>
      <c r="H19" s="14"/>
    </row>
    <row r="20" spans="1:8" ht="18">
      <c r="A20" s="240" t="s">
        <v>16</v>
      </c>
      <c r="B20" s="240"/>
      <c r="C20" s="240"/>
      <c r="D20" s="240"/>
      <c r="E20" s="240"/>
      <c r="F20" s="240"/>
      <c r="G20" s="240"/>
      <c r="H20" s="14"/>
    </row>
    <row r="21" spans="1:8" ht="18">
      <c r="A21" s="240" t="s">
        <v>55</v>
      </c>
      <c r="B21" s="240"/>
      <c r="C21" s="240"/>
      <c r="D21" s="240"/>
      <c r="E21" s="240"/>
      <c r="F21" s="240"/>
      <c r="G21" s="240"/>
      <c r="H21" s="14"/>
    </row>
    <row r="22" spans="1:8" ht="23.25">
      <c r="A22" s="243" t="s">
        <v>87</v>
      </c>
      <c r="B22" s="243"/>
      <c r="C22" s="243"/>
      <c r="D22" s="243"/>
      <c r="E22" s="243"/>
      <c r="F22" s="243"/>
      <c r="G22" s="243"/>
      <c r="H22" s="217"/>
    </row>
    <row r="23" spans="1:8" ht="18.75">
      <c r="A23" s="242" t="str">
        <f>A4</f>
        <v>Fiscal Year:   July 1, 2017 Through June 30, 2018</v>
      </c>
      <c r="B23" s="242"/>
      <c r="C23" s="242"/>
      <c r="D23" s="242"/>
      <c r="E23" s="242"/>
      <c r="F23" s="242"/>
      <c r="G23" s="242"/>
    </row>
    <row r="24" spans="1:8" ht="18.75">
      <c r="A24" s="216"/>
      <c r="B24" s="216"/>
      <c r="C24" s="216"/>
      <c r="D24" s="216"/>
      <c r="E24" s="216"/>
      <c r="F24" s="216"/>
      <c r="G24" s="216"/>
    </row>
    <row r="25" spans="1:8" ht="15.75" thickBot="1">
      <c r="A25" s="2"/>
      <c r="B25" s="2"/>
      <c r="C25" s="2"/>
      <c r="D25" s="2"/>
      <c r="E25" s="2"/>
      <c r="F25" s="2"/>
      <c r="G25" s="2"/>
    </row>
    <row r="26" spans="1:8" ht="68.099999999999994" customHeight="1">
      <c r="A26" s="77" t="s">
        <v>56</v>
      </c>
      <c r="B26" s="78" t="s">
        <v>12</v>
      </c>
      <c r="C26" s="78" t="s">
        <v>57</v>
      </c>
      <c r="D26" s="78" t="s">
        <v>58</v>
      </c>
      <c r="E26" s="79" t="s">
        <v>59</v>
      </c>
      <c r="F26" s="78" t="s">
        <v>60</v>
      </c>
      <c r="G26" s="80" t="s">
        <v>22</v>
      </c>
    </row>
    <row r="27" spans="1:8" ht="18">
      <c r="A27" s="92" t="s">
        <v>0</v>
      </c>
      <c r="B27" s="93"/>
      <c r="C27" s="93"/>
      <c r="D27" s="93"/>
      <c r="E27" s="93"/>
      <c r="F27" s="93"/>
      <c r="G27" s="94"/>
    </row>
    <row r="28" spans="1:8" ht="15.75" customHeight="1">
      <c r="A28" s="81" t="s">
        <v>1</v>
      </c>
      <c r="B28" s="7" t="s">
        <v>5</v>
      </c>
      <c r="C28" s="8">
        <f>SUM('Eastern Florida:Valencia'!C26)</f>
        <v>187102.38</v>
      </c>
      <c r="D28" s="8">
        <f>SUM('Eastern Florida:Valencia'!D26)</f>
        <v>73310</v>
      </c>
      <c r="E28" s="8">
        <f>SUM('Eastern Florida:Valencia'!E26)</f>
        <v>20590.8</v>
      </c>
      <c r="F28" s="8">
        <f>SUM('Eastern Florida:Valencia'!F26)</f>
        <v>163404.26999999999</v>
      </c>
      <c r="G28" s="82">
        <f t="shared" ref="G28:G33" si="1">SUM(C28:F28)</f>
        <v>444407.44999999995</v>
      </c>
    </row>
    <row r="29" spans="1:8" ht="15.75" customHeight="1">
      <c r="A29" s="81" t="s">
        <v>2</v>
      </c>
      <c r="B29" s="7" t="s">
        <v>6</v>
      </c>
      <c r="C29" s="8">
        <f>SUM('Eastern Florida:Valencia'!C27)</f>
        <v>316543.49</v>
      </c>
      <c r="D29" s="8">
        <f>SUM('Eastern Florida:Valencia'!D27)</f>
        <v>180580.46</v>
      </c>
      <c r="E29" s="8">
        <f>SUM('Eastern Florida:Valencia'!E27)</f>
        <v>519407.11000000004</v>
      </c>
      <c r="F29" s="8">
        <f>SUM('Eastern Florida:Valencia'!F27)</f>
        <v>483925.82999999996</v>
      </c>
      <c r="G29" s="82">
        <f t="shared" si="1"/>
        <v>1500456.8900000001</v>
      </c>
    </row>
    <row r="30" spans="1:8" ht="15.75" customHeight="1">
      <c r="A30" s="100" t="s">
        <v>120</v>
      </c>
      <c r="B30" s="7" t="s">
        <v>7</v>
      </c>
      <c r="C30" s="8">
        <f>SUM('Eastern Florida:Valencia'!C28)</f>
        <v>23913</v>
      </c>
      <c r="D30" s="8">
        <f>SUM('Eastern Florida:Valencia'!D28)</f>
        <v>54995</v>
      </c>
      <c r="E30" s="8">
        <f>SUM('Eastern Florida:Valencia'!E28)</f>
        <v>296795.34999999998</v>
      </c>
      <c r="F30" s="8">
        <f>SUM('Eastern Florida:Valencia'!F28)</f>
        <v>2237.4</v>
      </c>
      <c r="G30" s="82">
        <f t="shared" si="1"/>
        <v>377940.75</v>
      </c>
    </row>
    <row r="31" spans="1:8" ht="15.75" customHeight="1">
      <c r="A31" s="81" t="s">
        <v>3</v>
      </c>
      <c r="B31" s="7" t="s">
        <v>8</v>
      </c>
      <c r="C31" s="8">
        <f>SUM('Eastern Florida:Valencia'!C29)</f>
        <v>85549</v>
      </c>
      <c r="D31" s="8">
        <f>SUM('Eastern Florida:Valencia'!D29)</f>
        <v>0</v>
      </c>
      <c r="E31" s="8">
        <f>SUM('Eastern Florida:Valencia'!E29)</f>
        <v>42137.120000000003</v>
      </c>
      <c r="F31" s="8">
        <f>SUM('Eastern Florida:Valencia'!F29)</f>
        <v>46218.19</v>
      </c>
      <c r="G31" s="82">
        <f t="shared" si="1"/>
        <v>173904.31</v>
      </c>
    </row>
    <row r="32" spans="1:8" ht="15.75" customHeight="1">
      <c r="A32" s="81" t="s">
        <v>4</v>
      </c>
      <c r="B32" s="7" t="s">
        <v>9</v>
      </c>
      <c r="C32" s="8">
        <f>SUM('Eastern Florida:Valencia'!C30)</f>
        <v>2258313.12</v>
      </c>
      <c r="D32" s="8">
        <f>SUM('Eastern Florida:Valencia'!D30)</f>
        <v>546529.19999999995</v>
      </c>
      <c r="E32" s="8">
        <f>SUM('Eastern Florida:Valencia'!E30)</f>
        <v>2784886.15</v>
      </c>
      <c r="F32" s="8">
        <f>SUM('Eastern Florida:Valencia'!F30)</f>
        <v>2584894.7400000002</v>
      </c>
      <c r="G32" s="82">
        <f t="shared" si="1"/>
        <v>8174623.2100000009</v>
      </c>
    </row>
    <row r="33" spans="1:7" ht="15.75" customHeight="1" thickBot="1">
      <c r="A33" s="83" t="s">
        <v>14</v>
      </c>
      <c r="B33" s="67" t="s">
        <v>15</v>
      </c>
      <c r="C33" s="8">
        <f>SUM('Eastern Florida:Valencia'!C31)</f>
        <v>14929.25</v>
      </c>
      <c r="D33" s="8">
        <f>SUM('Eastern Florida:Valencia'!D31)</f>
        <v>0</v>
      </c>
      <c r="E33" s="8">
        <f>SUM('Eastern Florida:Valencia'!E31)</f>
        <v>11196.15</v>
      </c>
      <c r="F33" s="8">
        <f>SUM('Eastern Florida:Valencia'!F31)</f>
        <v>127612.3</v>
      </c>
      <c r="G33" s="84">
        <f t="shared" si="1"/>
        <v>153737.70000000001</v>
      </c>
    </row>
    <row r="34" spans="1:7" ht="20.100000000000001" customHeight="1" thickBot="1">
      <c r="A34" s="99" t="s">
        <v>61</v>
      </c>
      <c r="B34" s="96"/>
      <c r="C34" s="97">
        <f>SUM(C28:C33)</f>
        <v>2886350.24</v>
      </c>
      <c r="D34" s="97">
        <f>SUM(D28:D33)</f>
        <v>855414.65999999992</v>
      </c>
      <c r="E34" s="97">
        <f>SUM(E28:E33)</f>
        <v>3675012.6799999997</v>
      </c>
      <c r="F34" s="97">
        <f>SUM(F28:F33)</f>
        <v>3408292.73</v>
      </c>
      <c r="G34" s="98">
        <f>SUM(G28:G33)</f>
        <v>10825070.310000001</v>
      </c>
    </row>
    <row r="35" spans="1:7">
      <c r="A35" s="13"/>
      <c r="B35" s="4"/>
      <c r="C35" s="4"/>
      <c r="D35" s="4"/>
      <c r="E35" s="4"/>
      <c r="F35" s="4"/>
      <c r="G35" s="4"/>
    </row>
    <row r="36" spans="1:7">
      <c r="A36" s="4" t="s">
        <v>10</v>
      </c>
      <c r="B36" s="4"/>
      <c r="C36" s="4"/>
      <c r="D36" s="4"/>
      <c r="E36" s="4"/>
      <c r="F36" s="4"/>
      <c r="G36" s="12"/>
    </row>
    <row r="37" spans="1:7" ht="13.5" thickBot="1">
      <c r="A37" s="4"/>
      <c r="B37" s="4"/>
      <c r="C37" s="4"/>
      <c r="D37" s="4"/>
      <c r="E37" s="4"/>
      <c r="F37" s="4"/>
      <c r="G37" s="13"/>
    </row>
    <row r="38" spans="1:7" ht="21" thickBot="1">
      <c r="A38" s="104" t="s">
        <v>121</v>
      </c>
      <c r="B38" s="105"/>
      <c r="C38" s="102">
        <f>C15+C34</f>
        <v>15950601.169999998</v>
      </c>
      <c r="D38" s="102">
        <f>D15+D34</f>
        <v>3202330.9000000004</v>
      </c>
      <c r="E38" s="102">
        <f>E15+E34</f>
        <v>10309053.300000001</v>
      </c>
      <c r="F38" s="102">
        <f>F15+F34</f>
        <v>13395595.220000001</v>
      </c>
      <c r="G38" s="103">
        <f>G15+G34</f>
        <v>42857580.589999996</v>
      </c>
    </row>
    <row r="40" spans="1:7">
      <c r="G40" s="16"/>
    </row>
  </sheetData>
  <printOptions horizontalCentered="1"/>
  <pageMargins left="0.75" right="0.75" top="1" bottom="1" header="0.3" footer="0.55000000000000004"/>
  <pageSetup scale="65"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Q75"/>
  <sheetViews>
    <sheetView showGridLines="0" topLeftCell="A7" zoomScale="70" zoomScaleNormal="70" workbookViewId="0">
      <selection activeCell="C23" activeCellId="2" sqref="A1:G6 C10:G10 C23:G23"/>
    </sheetView>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30</v>
      </c>
      <c r="C5" s="268"/>
      <c r="D5" s="268"/>
      <c r="E5" s="268"/>
      <c r="F5" s="268"/>
      <c r="G5" s="266"/>
      <c r="H5" s="108"/>
      <c r="I5" s="108"/>
    </row>
    <row r="6" spans="1:13" ht="21.6" customHeight="1">
      <c r="A6" s="269"/>
      <c r="B6" s="270"/>
      <c r="C6" s="271"/>
      <c r="D6" s="270"/>
      <c r="E6" s="270"/>
      <c r="F6" s="270"/>
      <c r="G6" s="27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73" t="s">
        <v>89</v>
      </c>
      <c r="D10" s="274"/>
      <c r="E10" s="274"/>
      <c r="F10" s="275"/>
      <c r="G10" s="272"/>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0</v>
      </c>
      <c r="F13" s="130">
        <v>0</v>
      </c>
      <c r="G13" s="131">
        <f t="shared" ref="G13:G18" si="0">SUM(C13:F13)</f>
        <v>0</v>
      </c>
      <c r="L13" s="132"/>
      <c r="M13" s="132"/>
    </row>
    <row r="14" spans="1:13" ht="21.6" customHeight="1">
      <c r="A14" s="133" t="s">
        <v>2</v>
      </c>
      <c r="B14" s="134" t="s">
        <v>6</v>
      </c>
      <c r="C14" s="135">
        <v>0</v>
      </c>
      <c r="D14" s="135">
        <v>16987.5</v>
      </c>
      <c r="E14" s="135">
        <v>0</v>
      </c>
      <c r="F14" s="136">
        <v>0</v>
      </c>
      <c r="G14" s="137">
        <f t="shared" si="0"/>
        <v>16987.5</v>
      </c>
      <c r="L14" s="132"/>
      <c r="M14" s="132"/>
    </row>
    <row r="15" spans="1:13" ht="21.6" customHeight="1">
      <c r="A15" s="133" t="s">
        <v>123</v>
      </c>
      <c r="B15" s="134" t="s">
        <v>7</v>
      </c>
      <c r="C15" s="135">
        <v>0</v>
      </c>
      <c r="D15" s="135">
        <v>0</v>
      </c>
      <c r="E15" s="135">
        <v>0</v>
      </c>
      <c r="F15" s="136">
        <v>0</v>
      </c>
      <c r="G15" s="137">
        <f t="shared" si="0"/>
        <v>0</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0</v>
      </c>
      <c r="D17" s="135">
        <v>0</v>
      </c>
      <c r="E17" s="135">
        <v>10730.71</v>
      </c>
      <c r="F17" s="136">
        <v>25679.34</v>
      </c>
      <c r="G17" s="137">
        <f t="shared" si="0"/>
        <v>36410.050000000003</v>
      </c>
      <c r="H17" s="138"/>
      <c r="I17" s="138"/>
      <c r="L17" s="132"/>
      <c r="M17" s="132"/>
    </row>
    <row r="18" spans="1:17" ht="21.6" customHeight="1" thickBot="1">
      <c r="A18" s="139" t="s">
        <v>14</v>
      </c>
      <c r="B18" s="140" t="s">
        <v>15</v>
      </c>
      <c r="C18" s="141">
        <v>0</v>
      </c>
      <c r="D18" s="141">
        <v>0</v>
      </c>
      <c r="E18" s="141">
        <v>0</v>
      </c>
      <c r="F18" s="136">
        <v>14780</v>
      </c>
      <c r="G18" s="143">
        <f t="shared" si="0"/>
        <v>14780</v>
      </c>
      <c r="H18" s="138"/>
      <c r="I18" s="138"/>
      <c r="J18" s="138"/>
    </row>
    <row r="19" spans="1:17" s="151" customFormat="1" ht="22.9" customHeight="1" thickBot="1">
      <c r="A19" s="144" t="s">
        <v>13</v>
      </c>
      <c r="B19" s="145"/>
      <c r="C19" s="146">
        <f>SUM(C13:C18)</f>
        <v>0</v>
      </c>
      <c r="D19" s="147">
        <f>SUM(D13:D18)</f>
        <v>16987.5</v>
      </c>
      <c r="E19" s="147">
        <f>SUM(E13:E18)</f>
        <v>10730.71</v>
      </c>
      <c r="F19" s="148">
        <f>SUM(F13:F18)</f>
        <v>40459.339999999997</v>
      </c>
      <c r="G19" s="149">
        <f>SUM(G13:G18)</f>
        <v>68177.55</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73" t="s">
        <v>89</v>
      </c>
      <c r="D23" s="274"/>
      <c r="E23" s="274"/>
      <c r="F23" s="275"/>
      <c r="G23" s="275"/>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0</v>
      </c>
      <c r="G26" s="177">
        <f t="shared" ref="G26:G31" si="1">SUM(C26:F26)</f>
        <v>0</v>
      </c>
      <c r="H26" s="156"/>
      <c r="I26" s="156"/>
      <c r="J26" s="156"/>
      <c r="L26" s="172"/>
      <c r="M26" s="172"/>
      <c r="N26" s="172"/>
      <c r="O26" s="172"/>
      <c r="P26" s="172"/>
      <c r="Q26" s="172"/>
    </row>
    <row r="27" spans="1:17" ht="21.6" customHeight="1">
      <c r="A27" s="178" t="s">
        <v>2</v>
      </c>
      <c r="B27" s="179" t="s">
        <v>24</v>
      </c>
      <c r="C27" s="180">
        <v>0</v>
      </c>
      <c r="D27" s="181">
        <v>0</v>
      </c>
      <c r="E27" s="181">
        <v>0</v>
      </c>
      <c r="F27" s="182">
        <v>0</v>
      </c>
      <c r="G27" s="183">
        <f t="shared" si="1"/>
        <v>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0</v>
      </c>
      <c r="E30" s="181">
        <v>0</v>
      </c>
      <c r="F30" s="182">
        <v>0</v>
      </c>
      <c r="G30" s="183">
        <f t="shared" si="1"/>
        <v>0</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0</v>
      </c>
      <c r="D32" s="147">
        <f>SUM(D26:D31)</f>
        <v>0</v>
      </c>
      <c r="E32" s="147">
        <f>SUM(E26:E31)</f>
        <v>0</v>
      </c>
      <c r="F32" s="190">
        <f>SUM(F26:F31)</f>
        <v>0</v>
      </c>
      <c r="G32" s="191">
        <f>SUM(G26:G31)</f>
        <v>0</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5" footer="0.5"/>
  <pageSetup scale="66"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Q75"/>
  <sheetViews>
    <sheetView showGridLines="0" zoomScale="70" zoomScaleNormal="70" workbookViewId="0">
      <selection activeCell="L11" sqref="L11"/>
    </sheetView>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31</v>
      </c>
      <c r="C5" s="268"/>
      <c r="D5" s="268"/>
      <c r="E5" s="268"/>
      <c r="F5" s="268"/>
      <c r="G5" s="266"/>
      <c r="H5" s="108"/>
      <c r="I5" s="108"/>
    </row>
    <row r="6" spans="1:13" ht="21.6" customHeight="1">
      <c r="B6" s="110"/>
      <c r="C6" s="111"/>
      <c r="D6" s="110"/>
      <c r="E6" s="110"/>
      <c r="F6" s="110"/>
      <c r="G6" s="11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73" t="s">
        <v>89</v>
      </c>
      <c r="D10" s="274"/>
      <c r="E10" s="274"/>
      <c r="F10" s="275"/>
      <c r="G10" s="272"/>
      <c r="H10" s="112"/>
      <c r="I10" s="112"/>
    </row>
    <row r="11" spans="1:13" ht="90.6" customHeight="1">
      <c r="A11" s="114"/>
      <c r="B11" s="115" t="s">
        <v>12</v>
      </c>
      <c r="C11" s="276" t="s">
        <v>17</v>
      </c>
      <c r="D11" s="277" t="s">
        <v>122</v>
      </c>
      <c r="E11" s="278" t="s">
        <v>18</v>
      </c>
      <c r="F11" s="279" t="s">
        <v>19</v>
      </c>
      <c r="G11" s="280"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44.8</v>
      </c>
      <c r="F13" s="130">
        <v>10878.05</v>
      </c>
      <c r="G13" s="131">
        <f t="shared" ref="G13:G18" si="0">SUM(C13:F13)</f>
        <v>10922.849999999999</v>
      </c>
      <c r="L13" s="132"/>
      <c r="M13" s="132"/>
    </row>
    <row r="14" spans="1:13" ht="21.6" customHeight="1">
      <c r="A14" s="133" t="s">
        <v>2</v>
      </c>
      <c r="B14" s="134" t="s">
        <v>6</v>
      </c>
      <c r="C14" s="135">
        <v>0</v>
      </c>
      <c r="D14" s="135">
        <v>18775.580000000002</v>
      </c>
      <c r="E14" s="135">
        <v>3204.33</v>
      </c>
      <c r="F14" s="136">
        <v>26514.25</v>
      </c>
      <c r="G14" s="137">
        <f t="shared" si="0"/>
        <v>48494.16</v>
      </c>
      <c r="L14" s="132"/>
      <c r="M14" s="132"/>
    </row>
    <row r="15" spans="1:13" ht="21.6" customHeight="1">
      <c r="A15" s="133" t="s">
        <v>123</v>
      </c>
      <c r="B15" s="134" t="s">
        <v>7</v>
      </c>
      <c r="C15" s="135">
        <v>0</v>
      </c>
      <c r="D15" s="135">
        <v>0</v>
      </c>
      <c r="E15" s="135">
        <v>0</v>
      </c>
      <c r="F15" s="136">
        <v>0</v>
      </c>
      <c r="G15" s="137">
        <f t="shared" si="0"/>
        <v>0</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15738</v>
      </c>
      <c r="D17" s="135">
        <v>292.56</v>
      </c>
      <c r="E17" s="135">
        <v>11277.34</v>
      </c>
      <c r="F17" s="136">
        <v>2298.1999999999998</v>
      </c>
      <c r="G17" s="137">
        <f t="shared" si="0"/>
        <v>29606.100000000002</v>
      </c>
      <c r="H17" s="138"/>
      <c r="I17" s="138"/>
      <c r="L17" s="132"/>
      <c r="M17" s="132"/>
    </row>
    <row r="18" spans="1:17" ht="21.6" customHeight="1" thickBot="1">
      <c r="A18" s="139" t="s">
        <v>14</v>
      </c>
      <c r="B18" s="140" t="s">
        <v>15</v>
      </c>
      <c r="C18" s="141">
        <v>0</v>
      </c>
      <c r="D18" s="141">
        <v>8250</v>
      </c>
      <c r="E18" s="141">
        <v>3048.18</v>
      </c>
      <c r="F18" s="142">
        <v>1127.8499999999999</v>
      </c>
      <c r="G18" s="143">
        <f t="shared" si="0"/>
        <v>12426.03</v>
      </c>
      <c r="H18" s="138"/>
      <c r="I18" s="138"/>
      <c r="J18" s="138"/>
    </row>
    <row r="19" spans="1:17" s="151" customFormat="1" ht="22.9" customHeight="1" thickBot="1">
      <c r="A19" s="144" t="s">
        <v>13</v>
      </c>
      <c r="B19" s="145"/>
      <c r="C19" s="146">
        <f>SUM(C13:C18)</f>
        <v>15738</v>
      </c>
      <c r="D19" s="147">
        <f>SUM(D13:D18)</f>
        <v>27318.140000000003</v>
      </c>
      <c r="E19" s="147">
        <f>SUM(E13:E18)</f>
        <v>17574.650000000001</v>
      </c>
      <c r="F19" s="148">
        <f>SUM(F13:F18)</f>
        <v>40818.35</v>
      </c>
      <c r="G19" s="149">
        <f>SUM(G13:G18)</f>
        <v>101449.14</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73" t="s">
        <v>89</v>
      </c>
      <c r="D23" s="274"/>
      <c r="E23" s="274"/>
      <c r="F23" s="275"/>
      <c r="G23" s="275"/>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0</v>
      </c>
      <c r="G26" s="177">
        <f t="shared" ref="G26:G31" si="1">SUM(C26:F26)</f>
        <v>0</v>
      </c>
      <c r="H26" s="156"/>
      <c r="I26" s="156"/>
      <c r="J26" s="156"/>
      <c r="L26" s="172"/>
      <c r="M26" s="172"/>
      <c r="N26" s="172"/>
      <c r="O26" s="172"/>
      <c r="P26" s="172"/>
      <c r="Q26" s="172"/>
    </row>
    <row r="27" spans="1:17" ht="21.6" customHeight="1">
      <c r="A27" s="178" t="s">
        <v>2</v>
      </c>
      <c r="B27" s="179" t="s">
        <v>24</v>
      </c>
      <c r="C27" s="180">
        <v>0</v>
      </c>
      <c r="D27" s="181">
        <v>0</v>
      </c>
      <c r="E27" s="181">
        <v>0</v>
      </c>
      <c r="F27" s="182">
        <v>0</v>
      </c>
      <c r="G27" s="183">
        <f t="shared" si="1"/>
        <v>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0</v>
      </c>
      <c r="E30" s="181">
        <v>0</v>
      </c>
      <c r="F30" s="182">
        <v>0</v>
      </c>
      <c r="G30" s="183">
        <f t="shared" si="1"/>
        <v>0</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0</v>
      </c>
      <c r="D32" s="147">
        <f>SUM(D26:D31)</f>
        <v>0</v>
      </c>
      <c r="E32" s="147">
        <f>SUM(E26:E31)</f>
        <v>0</v>
      </c>
      <c r="F32" s="190">
        <f>SUM(F26:F31)</f>
        <v>0</v>
      </c>
      <c r="G32" s="191">
        <f>SUM(G26:G31)</f>
        <v>0</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25" right="0.25" top="0.5" bottom="0.25" header="0.3" footer="0.3"/>
  <pageSetup scale="65"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Q75"/>
  <sheetViews>
    <sheetView showGridLines="0" zoomScale="70" zoomScaleNormal="70" workbookViewId="0"/>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32</v>
      </c>
      <c r="C5" s="268"/>
      <c r="D5" s="268"/>
      <c r="E5" s="268"/>
      <c r="F5" s="268"/>
      <c r="G5" s="266"/>
      <c r="H5" s="108"/>
      <c r="I5" s="108"/>
    </row>
    <row r="6" spans="1:13" ht="21.6" customHeight="1">
      <c r="A6" s="269"/>
      <c r="B6" s="270"/>
      <c r="C6" s="271"/>
      <c r="D6" s="270"/>
      <c r="E6" s="270"/>
      <c r="F6" s="270"/>
      <c r="G6" s="27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0</v>
      </c>
      <c r="F13" s="130">
        <v>0</v>
      </c>
      <c r="G13" s="131">
        <f t="shared" ref="G13:G18" si="0">SUM(C13:F13)</f>
        <v>0</v>
      </c>
      <c r="L13" s="132"/>
      <c r="M13" s="132"/>
    </row>
    <row r="14" spans="1:13" ht="21.6" customHeight="1">
      <c r="A14" s="133" t="s">
        <v>2</v>
      </c>
      <c r="B14" s="134" t="s">
        <v>6</v>
      </c>
      <c r="C14" s="135">
        <v>0</v>
      </c>
      <c r="D14" s="135">
        <v>0</v>
      </c>
      <c r="E14" s="135">
        <v>0</v>
      </c>
      <c r="F14" s="136">
        <v>0</v>
      </c>
      <c r="G14" s="137">
        <f t="shared" si="0"/>
        <v>0</v>
      </c>
      <c r="L14" s="132"/>
      <c r="M14" s="132"/>
    </row>
    <row r="15" spans="1:13" ht="21.6" customHeight="1">
      <c r="A15" s="133" t="s">
        <v>123</v>
      </c>
      <c r="B15" s="134" t="s">
        <v>7</v>
      </c>
      <c r="C15" s="135">
        <v>79854</v>
      </c>
      <c r="D15" s="135">
        <v>0</v>
      </c>
      <c r="E15" s="135">
        <v>0</v>
      </c>
      <c r="F15" s="136">
        <v>650</v>
      </c>
      <c r="G15" s="137">
        <f t="shared" si="0"/>
        <v>80504</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78328</v>
      </c>
      <c r="D17" s="135">
        <v>0</v>
      </c>
      <c r="E17" s="135">
        <v>4850</v>
      </c>
      <c r="F17" s="136">
        <v>107198</v>
      </c>
      <c r="G17" s="137">
        <f t="shared" si="0"/>
        <v>190376</v>
      </c>
      <c r="H17" s="138"/>
      <c r="I17" s="138"/>
      <c r="L17" s="132"/>
      <c r="M17" s="132"/>
    </row>
    <row r="18" spans="1:17" ht="21.6" customHeight="1" thickBot="1">
      <c r="A18" s="139" t="s">
        <v>14</v>
      </c>
      <c r="B18" s="140" t="s">
        <v>15</v>
      </c>
      <c r="C18" s="141">
        <v>0</v>
      </c>
      <c r="D18" s="141">
        <v>0</v>
      </c>
      <c r="E18" s="141">
        <v>0</v>
      </c>
      <c r="F18" s="142">
        <v>0</v>
      </c>
      <c r="G18" s="143">
        <f t="shared" si="0"/>
        <v>0</v>
      </c>
      <c r="H18" s="138"/>
      <c r="I18" s="138"/>
      <c r="J18" s="138"/>
    </row>
    <row r="19" spans="1:17" s="151" customFormat="1" ht="22.9" customHeight="1" thickBot="1">
      <c r="A19" s="144" t="s">
        <v>13</v>
      </c>
      <c r="B19" s="145"/>
      <c r="C19" s="146">
        <f>SUM(C13:C18)</f>
        <v>158182</v>
      </c>
      <c r="D19" s="147">
        <f>SUM(D13:D18)</f>
        <v>0</v>
      </c>
      <c r="E19" s="147">
        <f>SUM(E13:E18)</f>
        <v>4850</v>
      </c>
      <c r="F19" s="148">
        <f>SUM(F13:F18)</f>
        <v>107848</v>
      </c>
      <c r="G19" s="149">
        <f>SUM(G13:G18)</f>
        <v>270880</v>
      </c>
      <c r="H19" s="150"/>
      <c r="L19" s="152"/>
    </row>
    <row r="20" spans="1:17" ht="20.100000000000001" customHeight="1">
      <c r="A20" s="153" t="s">
        <v>10</v>
      </c>
      <c r="B20" s="138"/>
      <c r="H20" s="138"/>
      <c r="L20" s="154"/>
    </row>
    <row r="21" spans="1:17" ht="20.100000000000001" customHeight="1" thickBot="1">
      <c r="A21" s="155"/>
      <c r="B21" s="138"/>
      <c r="H21" s="138"/>
      <c r="L21" s="154"/>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144710</v>
      </c>
      <c r="D26" s="175">
        <v>4500</v>
      </c>
      <c r="E26" s="175">
        <v>0</v>
      </c>
      <c r="F26" s="176">
        <v>9093</v>
      </c>
      <c r="G26" s="177">
        <f t="shared" ref="G26:G31" si="1">SUM(C26:F26)</f>
        <v>158303</v>
      </c>
      <c r="H26" s="156"/>
      <c r="I26" s="156"/>
      <c r="J26" s="156"/>
      <c r="L26" s="172"/>
      <c r="M26" s="172"/>
      <c r="N26" s="172"/>
      <c r="O26" s="172"/>
      <c r="P26" s="172"/>
      <c r="Q26" s="172"/>
    </row>
    <row r="27" spans="1:17" ht="21.6" customHeight="1">
      <c r="A27" s="178" t="s">
        <v>2</v>
      </c>
      <c r="B27" s="179" t="s">
        <v>24</v>
      </c>
      <c r="C27" s="180">
        <v>38500</v>
      </c>
      <c r="D27" s="181">
        <v>2750</v>
      </c>
      <c r="E27" s="181">
        <v>13369</v>
      </c>
      <c r="F27" s="182">
        <v>20800</v>
      </c>
      <c r="G27" s="183">
        <f t="shared" si="1"/>
        <v>75419</v>
      </c>
      <c r="H27" s="156"/>
      <c r="I27" s="156"/>
      <c r="J27" s="156"/>
      <c r="L27" s="172"/>
      <c r="M27" s="172"/>
      <c r="N27" s="172"/>
      <c r="O27" s="172"/>
      <c r="P27" s="172"/>
      <c r="Q27" s="172"/>
    </row>
    <row r="28" spans="1:17" ht="21.6" customHeight="1">
      <c r="A28" s="178" t="s">
        <v>123</v>
      </c>
      <c r="B28" s="179" t="s">
        <v>25</v>
      </c>
      <c r="C28" s="180">
        <v>23913</v>
      </c>
      <c r="D28" s="181">
        <v>0</v>
      </c>
      <c r="E28" s="181">
        <v>224382</v>
      </c>
      <c r="F28" s="182">
        <v>0</v>
      </c>
      <c r="G28" s="183">
        <f t="shared" si="1"/>
        <v>248295</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559887</v>
      </c>
      <c r="D30" s="181">
        <v>65513</v>
      </c>
      <c r="E30" s="181">
        <v>456232</v>
      </c>
      <c r="F30" s="182">
        <v>350609</v>
      </c>
      <c r="G30" s="183">
        <f t="shared" si="1"/>
        <v>1432241</v>
      </c>
      <c r="H30" s="156"/>
      <c r="I30" s="156"/>
      <c r="J30" s="156"/>
    </row>
    <row r="31" spans="1:17" ht="21.6" customHeight="1" thickBot="1">
      <c r="A31" s="184" t="s">
        <v>14</v>
      </c>
      <c r="B31" s="185" t="s">
        <v>27</v>
      </c>
      <c r="C31" s="141">
        <v>10249</v>
      </c>
      <c r="D31" s="186">
        <v>0</v>
      </c>
      <c r="E31" s="186">
        <v>0</v>
      </c>
      <c r="F31" s="187">
        <v>0</v>
      </c>
      <c r="G31" s="188">
        <f t="shared" si="1"/>
        <v>10249</v>
      </c>
      <c r="H31" s="156"/>
      <c r="I31" s="156"/>
      <c r="J31" s="156"/>
    </row>
    <row r="32" spans="1:17" ht="22.9" customHeight="1" thickBot="1">
      <c r="A32" s="144" t="s">
        <v>21</v>
      </c>
      <c r="B32" s="145"/>
      <c r="C32" s="189">
        <f>SUM(C26:C31)</f>
        <v>777259</v>
      </c>
      <c r="D32" s="147">
        <f>SUM(D26:D31)</f>
        <v>72763</v>
      </c>
      <c r="E32" s="147">
        <f>SUM(E26:E31)</f>
        <v>693983</v>
      </c>
      <c r="F32" s="190">
        <f>SUM(F26:F31)</f>
        <v>380502</v>
      </c>
      <c r="G32" s="191">
        <f>SUM(G26:G31)</f>
        <v>1924507</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3" footer="0.25"/>
  <pageSetup scale="65"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Q75"/>
  <sheetViews>
    <sheetView showGridLines="0" zoomScale="70" zoomScaleNormal="70" workbookViewId="0">
      <selection activeCell="M23" sqref="M21:M23"/>
    </sheetView>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125</v>
      </c>
      <c r="C5" s="268"/>
      <c r="D5" s="268"/>
      <c r="E5" s="268"/>
      <c r="F5" s="268"/>
      <c r="G5" s="266"/>
      <c r="H5" s="108"/>
      <c r="I5" s="108"/>
    </row>
    <row r="6" spans="1:13" ht="21.6" customHeight="1">
      <c r="A6" s="269"/>
      <c r="B6" s="270"/>
      <c r="C6" s="271"/>
      <c r="D6" s="270"/>
      <c r="E6" s="270"/>
      <c r="F6" s="270"/>
      <c r="G6" s="27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272"/>
      <c r="C10" s="273" t="s">
        <v>89</v>
      </c>
      <c r="D10" s="274"/>
      <c r="E10" s="274"/>
      <c r="F10" s="275"/>
      <c r="G10" s="272"/>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0</v>
      </c>
      <c r="F13" s="130">
        <v>0</v>
      </c>
      <c r="G13" s="131">
        <f t="shared" ref="G13:G18" si="0">SUM(C13:F13)</f>
        <v>0</v>
      </c>
      <c r="L13" s="132"/>
      <c r="M13" s="132"/>
    </row>
    <row r="14" spans="1:13" ht="21.6" customHeight="1">
      <c r="A14" s="133" t="s">
        <v>2</v>
      </c>
      <c r="B14" s="134" t="s">
        <v>6</v>
      </c>
      <c r="C14" s="135">
        <v>0</v>
      </c>
      <c r="D14" s="135">
        <v>0</v>
      </c>
      <c r="E14" s="135">
        <v>2068.9499999999998</v>
      </c>
      <c r="F14" s="136">
        <v>0</v>
      </c>
      <c r="G14" s="137">
        <f t="shared" si="0"/>
        <v>2068.9499999999998</v>
      </c>
      <c r="L14" s="132"/>
      <c r="M14" s="132"/>
    </row>
    <row r="15" spans="1:13" ht="21.6" customHeight="1">
      <c r="A15" s="133" t="s">
        <v>123</v>
      </c>
      <c r="B15" s="134" t="s">
        <v>7</v>
      </c>
      <c r="C15" s="135">
        <v>0</v>
      </c>
      <c r="D15" s="135">
        <v>0</v>
      </c>
      <c r="E15" s="135">
        <v>10549.82</v>
      </c>
      <c r="F15" s="136">
        <v>0</v>
      </c>
      <c r="G15" s="137">
        <f t="shared" si="0"/>
        <v>10549.82</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0</v>
      </c>
      <c r="D17" s="135">
        <v>12730</v>
      </c>
      <c r="E17" s="135">
        <v>11073.22</v>
      </c>
      <c r="F17" s="136">
        <v>23495.63</v>
      </c>
      <c r="G17" s="137">
        <f t="shared" si="0"/>
        <v>47298.850000000006</v>
      </c>
      <c r="H17" s="138"/>
      <c r="I17" s="138"/>
      <c r="L17" s="132"/>
      <c r="M17" s="132"/>
    </row>
    <row r="18" spans="1:17" ht="21.6" customHeight="1" thickBot="1">
      <c r="A18" s="139" t="s">
        <v>14</v>
      </c>
      <c r="B18" s="140" t="s">
        <v>15</v>
      </c>
      <c r="C18" s="141">
        <v>0</v>
      </c>
      <c r="D18" s="141">
        <v>0</v>
      </c>
      <c r="E18" s="141">
        <v>0</v>
      </c>
      <c r="F18" s="142">
        <v>165</v>
      </c>
      <c r="G18" s="143">
        <f t="shared" si="0"/>
        <v>165</v>
      </c>
      <c r="H18" s="138"/>
      <c r="I18" s="138"/>
      <c r="J18" s="138"/>
    </row>
    <row r="19" spans="1:17" s="151" customFormat="1" ht="22.9" customHeight="1" thickBot="1">
      <c r="A19" s="144" t="s">
        <v>13</v>
      </c>
      <c r="B19" s="145"/>
      <c r="C19" s="146">
        <f>SUM(C13:C18)</f>
        <v>0</v>
      </c>
      <c r="D19" s="147">
        <f>SUM(D13:D18)</f>
        <v>12730</v>
      </c>
      <c r="E19" s="147">
        <f>SUM(E13:E18)</f>
        <v>23691.989999999998</v>
      </c>
      <c r="F19" s="148">
        <f>SUM(F13:F18)</f>
        <v>23660.63</v>
      </c>
      <c r="G19" s="149">
        <f>SUM(G13:G18)</f>
        <v>60082.62000000001</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272"/>
      <c r="C23" s="273" t="s">
        <v>89</v>
      </c>
      <c r="D23" s="274"/>
      <c r="E23" s="274"/>
      <c r="F23" s="275"/>
      <c r="G23" s="275"/>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0</v>
      </c>
      <c r="G26" s="177">
        <f t="shared" ref="G26:G31" si="1">SUM(C26:F26)</f>
        <v>0</v>
      </c>
      <c r="H26" s="156"/>
      <c r="I26" s="156"/>
      <c r="J26" s="156"/>
      <c r="L26" s="172"/>
      <c r="M26" s="172"/>
      <c r="N26" s="172"/>
      <c r="O26" s="172"/>
      <c r="P26" s="172"/>
      <c r="Q26" s="172"/>
    </row>
    <row r="27" spans="1:17" ht="21.6" customHeight="1">
      <c r="A27" s="178" t="s">
        <v>2</v>
      </c>
      <c r="B27" s="179" t="s">
        <v>24</v>
      </c>
      <c r="C27" s="180">
        <v>0</v>
      </c>
      <c r="D27" s="181">
        <v>0</v>
      </c>
      <c r="E27" s="181">
        <v>0</v>
      </c>
      <c r="F27" s="182">
        <v>0</v>
      </c>
      <c r="G27" s="183">
        <f t="shared" si="1"/>
        <v>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0</v>
      </c>
      <c r="E30" s="181">
        <v>0</v>
      </c>
      <c r="F30" s="182">
        <v>0</v>
      </c>
      <c r="G30" s="183">
        <f t="shared" si="1"/>
        <v>0</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0</v>
      </c>
      <c r="D32" s="147">
        <f>SUM(D26:D31)</f>
        <v>0</v>
      </c>
      <c r="E32" s="147">
        <f>SUM(E26:E31)</f>
        <v>0</v>
      </c>
      <c r="F32" s="190">
        <f>SUM(F26:F31)</f>
        <v>0</v>
      </c>
      <c r="G32" s="191">
        <f>SUM(G26:G31)</f>
        <v>0</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5" footer="0.25"/>
  <pageSetup scale="64"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Q75"/>
  <sheetViews>
    <sheetView showGridLines="0" zoomScale="70" zoomScaleNormal="70" workbookViewId="0"/>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33</v>
      </c>
      <c r="C5" s="268"/>
      <c r="D5" s="268"/>
      <c r="E5" s="268"/>
      <c r="F5" s="268"/>
      <c r="G5" s="266"/>
      <c r="H5" s="108"/>
      <c r="I5" s="108"/>
    </row>
    <row r="6" spans="1:13" ht="21.6" customHeight="1">
      <c r="A6" s="269"/>
      <c r="B6" s="270"/>
      <c r="C6" s="271"/>
      <c r="D6" s="270"/>
      <c r="E6" s="270"/>
      <c r="F6" s="270"/>
      <c r="G6" s="270"/>
      <c r="H6" s="112"/>
      <c r="I6" s="112"/>
    </row>
    <row r="7" spans="1:13" ht="21.6" customHeight="1">
      <c r="A7" s="269"/>
      <c r="B7" s="270"/>
      <c r="C7" s="271"/>
      <c r="D7" s="270"/>
      <c r="E7" s="270"/>
      <c r="F7" s="270"/>
      <c r="G7" s="27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73" t="s">
        <v>89</v>
      </c>
      <c r="D10" s="274"/>
      <c r="E10" s="274"/>
      <c r="F10" s="275"/>
      <c r="G10" s="272"/>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0</v>
      </c>
      <c r="F13" s="130">
        <v>0</v>
      </c>
      <c r="G13" s="131">
        <f t="shared" ref="G13:G18" si="0">SUM(C13:F13)</f>
        <v>0</v>
      </c>
      <c r="L13" s="132"/>
      <c r="M13" s="132"/>
    </row>
    <row r="14" spans="1:13" ht="21.6" customHeight="1">
      <c r="A14" s="133" t="s">
        <v>2</v>
      </c>
      <c r="B14" s="134" t="s">
        <v>6</v>
      </c>
      <c r="C14" s="135">
        <v>30343.11</v>
      </c>
      <c r="D14" s="135">
        <v>113417.85</v>
      </c>
      <c r="E14" s="135">
        <v>3750</v>
      </c>
      <c r="F14" s="136">
        <v>192.5</v>
      </c>
      <c r="G14" s="137">
        <f t="shared" si="0"/>
        <v>147703.46000000002</v>
      </c>
      <c r="L14" s="132"/>
      <c r="M14" s="132"/>
    </row>
    <row r="15" spans="1:13" ht="21.6" customHeight="1">
      <c r="A15" s="133" t="s">
        <v>123</v>
      </c>
      <c r="B15" s="134" t="s">
        <v>7</v>
      </c>
      <c r="C15" s="135">
        <v>22093.67</v>
      </c>
      <c r="D15" s="135">
        <v>0</v>
      </c>
      <c r="E15" s="135">
        <v>0</v>
      </c>
      <c r="F15" s="136">
        <v>10246.629999999999</v>
      </c>
      <c r="G15" s="137">
        <f t="shared" si="0"/>
        <v>32340.299999999996</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500881.77</v>
      </c>
      <c r="D17" s="135">
        <v>0</v>
      </c>
      <c r="E17" s="135">
        <v>17263.240000000002</v>
      </c>
      <c r="F17" s="136">
        <v>19484.099999999999</v>
      </c>
      <c r="G17" s="137">
        <f t="shared" si="0"/>
        <v>537629.11</v>
      </c>
      <c r="H17" s="138"/>
      <c r="I17" s="138"/>
      <c r="L17" s="132"/>
      <c r="M17" s="132"/>
    </row>
    <row r="18" spans="1:17" ht="21.6" customHeight="1" thickBot="1">
      <c r="A18" s="139" t="s">
        <v>14</v>
      </c>
      <c r="B18" s="140" t="s">
        <v>15</v>
      </c>
      <c r="C18" s="141">
        <v>0</v>
      </c>
      <c r="D18" s="141">
        <v>0</v>
      </c>
      <c r="E18" s="141">
        <v>0</v>
      </c>
      <c r="F18" s="142">
        <v>0</v>
      </c>
      <c r="G18" s="143">
        <f t="shared" si="0"/>
        <v>0</v>
      </c>
      <c r="H18" s="138"/>
      <c r="I18" s="138"/>
      <c r="J18" s="138"/>
    </row>
    <row r="19" spans="1:17" s="151" customFormat="1" ht="22.9" customHeight="1" thickBot="1">
      <c r="A19" s="144" t="s">
        <v>13</v>
      </c>
      <c r="B19" s="145"/>
      <c r="C19" s="146">
        <f>SUM(C13:C18)</f>
        <v>553318.55000000005</v>
      </c>
      <c r="D19" s="147">
        <f>SUM(D13:D18)</f>
        <v>113417.85</v>
      </c>
      <c r="E19" s="147">
        <f>SUM(E13:E18)</f>
        <v>21013.24</v>
      </c>
      <c r="F19" s="148">
        <f>SUM(F13:F18)</f>
        <v>29923.229999999996</v>
      </c>
      <c r="G19" s="149">
        <f>SUM(G13:G18)</f>
        <v>717672.87</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73" t="s">
        <v>89</v>
      </c>
      <c r="D23" s="274"/>
      <c r="E23" s="274"/>
      <c r="F23" s="275"/>
      <c r="G23" s="275"/>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6892.38</v>
      </c>
      <c r="D26" s="175">
        <v>2000</v>
      </c>
      <c r="E26" s="175">
        <v>670</v>
      </c>
      <c r="F26" s="176">
        <v>2564</v>
      </c>
      <c r="G26" s="177">
        <f t="shared" ref="G26:G31" si="1">SUM(C26:F26)</f>
        <v>12126.380000000001</v>
      </c>
      <c r="H26" s="156"/>
      <c r="I26" s="156"/>
      <c r="J26" s="156"/>
      <c r="L26" s="172"/>
      <c r="M26" s="172"/>
      <c r="N26" s="172"/>
      <c r="O26" s="172"/>
      <c r="P26" s="172"/>
      <c r="Q26" s="172"/>
    </row>
    <row r="27" spans="1:17" ht="21.6" customHeight="1">
      <c r="A27" s="178" t="s">
        <v>2</v>
      </c>
      <c r="B27" s="179" t="s">
        <v>24</v>
      </c>
      <c r="C27" s="180">
        <v>265940.49</v>
      </c>
      <c r="D27" s="181">
        <v>0</v>
      </c>
      <c r="E27" s="181">
        <v>478.53</v>
      </c>
      <c r="F27" s="182">
        <v>0</v>
      </c>
      <c r="G27" s="183">
        <f t="shared" si="1"/>
        <v>266419.02</v>
      </c>
      <c r="H27" s="156"/>
      <c r="I27" s="156"/>
      <c r="J27" s="156"/>
      <c r="L27" s="172"/>
      <c r="M27" s="172"/>
      <c r="N27" s="172"/>
      <c r="O27" s="172"/>
      <c r="P27" s="172"/>
      <c r="Q27" s="172"/>
    </row>
    <row r="28" spans="1:17" ht="21.6" customHeight="1">
      <c r="A28" s="178" t="s">
        <v>123</v>
      </c>
      <c r="B28" s="179" t="s">
        <v>25</v>
      </c>
      <c r="C28" s="180">
        <v>0</v>
      </c>
      <c r="D28" s="181">
        <v>0</v>
      </c>
      <c r="E28" s="181">
        <v>19625.490000000002</v>
      </c>
      <c r="F28" s="182">
        <v>0</v>
      </c>
      <c r="G28" s="183">
        <f t="shared" si="1"/>
        <v>19625.490000000002</v>
      </c>
      <c r="H28" s="156"/>
      <c r="I28" s="156"/>
      <c r="J28" s="156"/>
      <c r="L28" s="172"/>
      <c r="M28" s="172"/>
      <c r="N28" s="172"/>
      <c r="O28" s="172"/>
      <c r="P28" s="172"/>
      <c r="Q28" s="172"/>
    </row>
    <row r="29" spans="1:17" ht="21.6" customHeight="1">
      <c r="A29" s="178" t="s">
        <v>3</v>
      </c>
      <c r="B29" s="179" t="s">
        <v>26</v>
      </c>
      <c r="C29" s="180">
        <v>0</v>
      </c>
      <c r="D29" s="181">
        <v>0</v>
      </c>
      <c r="E29" s="181">
        <v>2677.79</v>
      </c>
      <c r="F29" s="182">
        <v>0</v>
      </c>
      <c r="G29" s="183">
        <f t="shared" si="1"/>
        <v>2677.79</v>
      </c>
      <c r="H29" s="156"/>
      <c r="I29" s="156"/>
      <c r="J29" s="156"/>
      <c r="L29" s="172"/>
      <c r="M29" s="172"/>
      <c r="N29" s="172"/>
      <c r="O29" s="172"/>
      <c r="P29" s="172"/>
      <c r="Q29" s="172"/>
    </row>
    <row r="30" spans="1:17" ht="21.6" customHeight="1">
      <c r="A30" s="178" t="s">
        <v>4</v>
      </c>
      <c r="B30" s="179" t="s">
        <v>28</v>
      </c>
      <c r="C30" s="180">
        <v>196526.49</v>
      </c>
      <c r="D30" s="181">
        <v>10740</v>
      </c>
      <c r="E30" s="181">
        <v>1379332.66</v>
      </c>
      <c r="F30" s="182">
        <v>1075650.3700000001</v>
      </c>
      <c r="G30" s="183">
        <f t="shared" si="1"/>
        <v>2662249.52</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469359.35999999999</v>
      </c>
      <c r="D32" s="147">
        <f>SUM(D26:D31)</f>
        <v>12740</v>
      </c>
      <c r="E32" s="147">
        <f>SUM(E26:E31)</f>
        <v>1402784.47</v>
      </c>
      <c r="F32" s="190">
        <f>SUM(F26:F31)</f>
        <v>1078214.3700000001</v>
      </c>
      <c r="G32" s="191">
        <f>SUM(G26:G31)</f>
        <v>2963098.2</v>
      </c>
      <c r="H32" s="156"/>
      <c r="I32" s="156"/>
      <c r="J32" s="156"/>
    </row>
    <row r="33" spans="1:10" ht="20.100000000000001" customHeight="1">
      <c r="H33" s="156"/>
      <c r="J33" s="156"/>
    </row>
    <row r="34" spans="1:10" ht="20.100000000000001" customHeight="1" thickBot="1">
      <c r="A34" s="192" t="s">
        <v>11</v>
      </c>
    </row>
    <row r="35" spans="1:10" ht="97.5" customHeight="1">
      <c r="A35" s="281" t="s">
        <v>135</v>
      </c>
      <c r="B35" s="282"/>
      <c r="C35" s="282"/>
      <c r="D35" s="282"/>
      <c r="E35" s="282"/>
      <c r="F35" s="282"/>
      <c r="G35" s="28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3" footer="0.25"/>
  <pageSetup scale="62" orientation="landscape" horizontalDpi="300" verticalDpi="300" r:id="rId1"/>
  <headerFooter alignWithMargins="0">
    <oddFooter>&amp;L&amp;8&amp;Z&amp;F, &amp;D</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Q75"/>
  <sheetViews>
    <sheetView showGridLines="0" zoomScale="70" zoomScaleNormal="70" workbookViewId="0">
      <selection activeCell="A2" sqref="A2"/>
    </sheetView>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6.42578125" style="109" customWidth="1"/>
    <col min="9" max="9" width="6"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34</v>
      </c>
      <c r="C5" s="268"/>
      <c r="D5" s="268"/>
      <c r="E5" s="268"/>
      <c r="F5" s="268"/>
      <c r="G5" s="266"/>
      <c r="H5" s="108"/>
      <c r="I5" s="108"/>
    </row>
    <row r="6" spans="1:13" ht="21.6" customHeight="1">
      <c r="B6" s="110"/>
      <c r="C6" s="111"/>
      <c r="D6" s="110"/>
      <c r="E6" s="110"/>
      <c r="F6" s="110"/>
      <c r="G6" s="11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272"/>
      <c r="C10" s="273" t="s">
        <v>89</v>
      </c>
      <c r="D10" s="274"/>
      <c r="E10" s="274"/>
      <c r="F10" s="275"/>
      <c r="G10" s="272"/>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0</v>
      </c>
      <c r="F13" s="130">
        <v>0</v>
      </c>
      <c r="G13" s="131">
        <f t="shared" ref="G13:G18" si="0">SUM(C13:F13)</f>
        <v>0</v>
      </c>
      <c r="L13" s="132"/>
      <c r="M13" s="132"/>
    </row>
    <row r="14" spans="1:13" ht="21.6" customHeight="1">
      <c r="A14" s="133" t="s">
        <v>2</v>
      </c>
      <c r="B14" s="134" t="s">
        <v>6</v>
      </c>
      <c r="C14" s="135">
        <v>0</v>
      </c>
      <c r="D14" s="135">
        <v>0</v>
      </c>
      <c r="E14" s="135">
        <v>0</v>
      </c>
      <c r="F14" s="136">
        <v>0</v>
      </c>
      <c r="G14" s="137">
        <f t="shared" si="0"/>
        <v>0</v>
      </c>
      <c r="L14" s="132"/>
      <c r="M14" s="132"/>
    </row>
    <row r="15" spans="1:13" ht="21.6" customHeight="1">
      <c r="A15" s="133" t="s">
        <v>123</v>
      </c>
      <c r="B15" s="134" t="s">
        <v>7</v>
      </c>
      <c r="C15" s="135">
        <v>0</v>
      </c>
      <c r="D15" s="135">
        <v>0</v>
      </c>
      <c r="E15" s="135">
        <v>0</v>
      </c>
      <c r="F15" s="136">
        <v>0</v>
      </c>
      <c r="G15" s="137">
        <f t="shared" si="0"/>
        <v>0</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0</v>
      </c>
      <c r="D17" s="135">
        <v>0</v>
      </c>
      <c r="E17" s="135">
        <v>0</v>
      </c>
      <c r="F17" s="136">
        <v>121.24</v>
      </c>
      <c r="G17" s="137">
        <f t="shared" si="0"/>
        <v>121.24</v>
      </c>
      <c r="H17" s="138"/>
      <c r="I17" s="138"/>
      <c r="L17" s="132"/>
      <c r="M17" s="132"/>
    </row>
    <row r="18" spans="1:17" ht="21.6" customHeight="1" thickBot="1">
      <c r="A18" s="139" t="s">
        <v>14</v>
      </c>
      <c r="B18" s="140" t="s">
        <v>15</v>
      </c>
      <c r="C18" s="141">
        <v>0</v>
      </c>
      <c r="D18" s="141">
        <v>0</v>
      </c>
      <c r="E18" s="141">
        <v>0</v>
      </c>
      <c r="F18" s="142">
        <v>0</v>
      </c>
      <c r="G18" s="143">
        <f t="shared" si="0"/>
        <v>0</v>
      </c>
      <c r="H18" s="138"/>
      <c r="I18" s="138"/>
      <c r="J18" s="138"/>
    </row>
    <row r="19" spans="1:17" s="151" customFormat="1" ht="22.9" customHeight="1" thickBot="1">
      <c r="A19" s="144" t="s">
        <v>13</v>
      </c>
      <c r="B19" s="145"/>
      <c r="C19" s="146">
        <f>SUM(C13:C18)</f>
        <v>0</v>
      </c>
      <c r="D19" s="147">
        <f>SUM(D13:D18)</f>
        <v>0</v>
      </c>
      <c r="E19" s="147">
        <f>SUM(E13:E18)</f>
        <v>0</v>
      </c>
      <c r="F19" s="148">
        <f>SUM(F13:F18)</f>
        <v>121.24</v>
      </c>
      <c r="G19" s="149">
        <f>SUM(G13:G18)</f>
        <v>121.24</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272"/>
      <c r="C23" s="273" t="s">
        <v>89</v>
      </c>
      <c r="D23" s="274"/>
      <c r="E23" s="274"/>
      <c r="F23" s="275"/>
      <c r="G23" s="275"/>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144.97999999999999</v>
      </c>
      <c r="F26" s="176">
        <v>0</v>
      </c>
      <c r="G26" s="177">
        <f t="shared" ref="G26:G31" si="1">SUM(C26:F26)</f>
        <v>144.97999999999999</v>
      </c>
      <c r="H26" s="156"/>
      <c r="I26" s="156"/>
      <c r="J26" s="156"/>
      <c r="L26" s="172"/>
      <c r="M26" s="172"/>
      <c r="N26" s="172"/>
      <c r="O26" s="172"/>
      <c r="P26" s="172"/>
      <c r="Q26" s="172"/>
    </row>
    <row r="27" spans="1:17" ht="21.6" customHeight="1">
      <c r="A27" s="178" t="s">
        <v>2</v>
      </c>
      <c r="B27" s="179" t="s">
        <v>24</v>
      </c>
      <c r="C27" s="180">
        <v>0</v>
      </c>
      <c r="D27" s="181">
        <v>0</v>
      </c>
      <c r="E27" s="181">
        <v>0</v>
      </c>
      <c r="F27" s="182">
        <v>234718</v>
      </c>
      <c r="G27" s="183">
        <f t="shared" si="1"/>
        <v>234718</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0</v>
      </c>
      <c r="E30" s="181">
        <v>15832</v>
      </c>
      <c r="F30" s="182">
        <v>4741.2299999999996</v>
      </c>
      <c r="G30" s="183">
        <f t="shared" si="1"/>
        <v>20573.23</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0</v>
      </c>
      <c r="D32" s="147">
        <f>SUM(D26:D31)</f>
        <v>0</v>
      </c>
      <c r="E32" s="147">
        <f>SUM(E26:E31)</f>
        <v>15976.98</v>
      </c>
      <c r="F32" s="190">
        <f>SUM(F26:F31)</f>
        <v>239459.23</v>
      </c>
      <c r="G32" s="191">
        <f>SUM(G26:G31)</f>
        <v>255436.21000000002</v>
      </c>
      <c r="H32" s="156"/>
      <c r="I32" s="156"/>
      <c r="J32" s="156"/>
    </row>
    <row r="33" spans="1:10" ht="20.100000000000001" customHeight="1">
      <c r="H33" s="156"/>
      <c r="J33" s="156"/>
    </row>
    <row r="34" spans="1:10" ht="20.100000000000001" customHeight="1" thickBot="1">
      <c r="A34" s="192" t="s">
        <v>11</v>
      </c>
    </row>
    <row r="35" spans="1:10" ht="21.6" customHeight="1">
      <c r="A35" s="281" t="s">
        <v>132</v>
      </c>
      <c r="B35" s="282"/>
      <c r="C35" s="282"/>
      <c r="D35" s="282"/>
      <c r="E35" s="282"/>
      <c r="F35" s="282"/>
      <c r="G35" s="282"/>
      <c r="H35" s="283"/>
    </row>
    <row r="36" spans="1:10" ht="21.6" customHeight="1">
      <c r="A36" s="284" t="s">
        <v>133</v>
      </c>
      <c r="B36" s="285"/>
      <c r="C36" s="285"/>
      <c r="D36" s="285"/>
      <c r="E36" s="285"/>
      <c r="F36" s="285"/>
      <c r="G36" s="285"/>
      <c r="H36" s="286"/>
    </row>
    <row r="37" spans="1:10" ht="21.6" customHeight="1">
      <c r="A37" s="287" t="s">
        <v>134</v>
      </c>
      <c r="B37" s="285"/>
      <c r="C37" s="285"/>
      <c r="D37" s="285"/>
      <c r="E37" s="285"/>
      <c r="F37" s="285"/>
      <c r="G37" s="285"/>
      <c r="H37" s="286"/>
    </row>
    <row r="38" spans="1:10" ht="21.6" customHeight="1">
      <c r="A38" s="284"/>
      <c r="B38" s="285"/>
      <c r="C38" s="285"/>
      <c r="D38" s="285"/>
      <c r="E38" s="285"/>
      <c r="F38" s="285"/>
      <c r="G38" s="285"/>
      <c r="H38" s="28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3" footer="0.3"/>
  <pageSetup scale="67" orientation="landscape" horizontalDpi="300" verticalDpi="300" r:id="rId1"/>
  <headerFooter alignWithMargins="0">
    <oddFooter>&amp;L&amp;8&amp;Z&amp;F, &amp;D</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Q83"/>
  <sheetViews>
    <sheetView showGridLines="0" zoomScale="70" zoomScaleNormal="70" workbookViewId="0"/>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35</v>
      </c>
      <c r="C5" s="268"/>
      <c r="D5" s="268"/>
      <c r="E5" s="268"/>
      <c r="F5" s="268"/>
      <c r="G5" s="266"/>
      <c r="H5" s="108"/>
      <c r="I5" s="108"/>
    </row>
    <row r="6" spans="1:13" ht="21.6" customHeight="1">
      <c r="A6" s="269"/>
      <c r="B6" s="270"/>
      <c r="C6" s="271"/>
      <c r="D6" s="270"/>
      <c r="E6" s="270"/>
      <c r="F6" s="270"/>
      <c r="G6" s="27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73" t="s">
        <v>89</v>
      </c>
      <c r="D10" s="274"/>
      <c r="E10" s="274"/>
      <c r="F10" s="275"/>
      <c r="G10" s="272"/>
      <c r="H10" s="112"/>
      <c r="I10" s="112"/>
    </row>
    <row r="11" spans="1:13" ht="104.25"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0</v>
      </c>
      <c r="F13" s="130">
        <v>0</v>
      </c>
      <c r="G13" s="131">
        <f t="shared" ref="G13:G18" si="0">SUM(C13:F13)</f>
        <v>0</v>
      </c>
      <c r="L13" s="132"/>
      <c r="M13" s="132"/>
    </row>
    <row r="14" spans="1:13" ht="21.6" customHeight="1">
      <c r="A14" s="133" t="s">
        <v>2</v>
      </c>
      <c r="B14" s="134" t="s">
        <v>6</v>
      </c>
      <c r="C14" s="135">
        <v>0</v>
      </c>
      <c r="D14" s="135">
        <v>0</v>
      </c>
      <c r="E14" s="135">
        <v>8294.7800000000007</v>
      </c>
      <c r="F14" s="136">
        <v>0</v>
      </c>
      <c r="G14" s="137">
        <f t="shared" si="0"/>
        <v>8294.7800000000007</v>
      </c>
      <c r="L14" s="132"/>
      <c r="M14" s="132"/>
    </row>
    <row r="15" spans="1:13" ht="21.6" customHeight="1">
      <c r="A15" s="133" t="s">
        <v>123</v>
      </c>
      <c r="B15" s="134" t="s">
        <v>7</v>
      </c>
      <c r="C15" s="135">
        <v>0</v>
      </c>
      <c r="D15" s="135">
        <v>0</v>
      </c>
      <c r="E15" s="135">
        <v>0</v>
      </c>
      <c r="F15" s="136">
        <v>0</v>
      </c>
      <c r="G15" s="137">
        <f t="shared" si="0"/>
        <v>0</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0</v>
      </c>
      <c r="D17" s="135">
        <v>0</v>
      </c>
      <c r="E17" s="135">
        <v>1075.58</v>
      </c>
      <c r="F17" s="136">
        <v>123457.7</v>
      </c>
      <c r="G17" s="137">
        <f t="shared" si="0"/>
        <v>124533.28</v>
      </c>
      <c r="H17" s="138"/>
      <c r="I17" s="138"/>
      <c r="L17" s="132"/>
      <c r="M17" s="132"/>
    </row>
    <row r="18" spans="1:17" ht="21.6" customHeight="1" thickBot="1">
      <c r="A18" s="139" t="s">
        <v>14</v>
      </c>
      <c r="B18" s="140" t="s">
        <v>15</v>
      </c>
      <c r="C18" s="141">
        <v>0</v>
      </c>
      <c r="D18" s="141">
        <v>0</v>
      </c>
      <c r="E18" s="141">
        <v>1492</v>
      </c>
      <c r="F18" s="142">
        <v>1134.8800000000001</v>
      </c>
      <c r="G18" s="143">
        <f t="shared" si="0"/>
        <v>2626.88</v>
      </c>
      <c r="H18" s="138"/>
      <c r="I18" s="138"/>
      <c r="J18" s="138"/>
    </row>
    <row r="19" spans="1:17" s="151" customFormat="1" ht="22.9" customHeight="1" thickBot="1">
      <c r="A19" s="144" t="s">
        <v>13</v>
      </c>
      <c r="B19" s="145"/>
      <c r="C19" s="146">
        <f>SUM(C13:C18)</f>
        <v>0</v>
      </c>
      <c r="D19" s="147">
        <f>SUM(D13:D18)</f>
        <v>0</v>
      </c>
      <c r="E19" s="147">
        <f>SUM(E13:E18)</f>
        <v>10862.36</v>
      </c>
      <c r="F19" s="148">
        <f>SUM(F13:F18)</f>
        <v>124592.58</v>
      </c>
      <c r="G19" s="149">
        <f>SUM(G13:G18)</f>
        <v>135454.94</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73" t="s">
        <v>89</v>
      </c>
      <c r="D23" s="274"/>
      <c r="E23" s="274"/>
      <c r="F23" s="275"/>
      <c r="G23" s="275"/>
      <c r="H23" s="156"/>
      <c r="I23" s="156"/>
      <c r="J23" s="156"/>
      <c r="L23" s="157"/>
      <c r="N23" s="157"/>
    </row>
    <row r="24" spans="1:17" ht="99.75"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4732</v>
      </c>
      <c r="F26" s="176">
        <v>379.73</v>
      </c>
      <c r="G26" s="177">
        <f t="shared" ref="G26:G31" si="1">SUM(C26:F26)</f>
        <v>5111.7299999999996</v>
      </c>
      <c r="H26" s="156"/>
      <c r="I26" s="156"/>
      <c r="J26" s="156"/>
      <c r="L26" s="172"/>
      <c r="M26" s="172"/>
      <c r="N26" s="172"/>
      <c r="O26" s="172"/>
      <c r="P26" s="172"/>
      <c r="Q26" s="172"/>
    </row>
    <row r="27" spans="1:17" ht="21.6" customHeight="1">
      <c r="A27" s="178" t="s">
        <v>2</v>
      </c>
      <c r="B27" s="179" t="s">
        <v>24</v>
      </c>
      <c r="C27" s="180">
        <v>0</v>
      </c>
      <c r="D27" s="181">
        <v>0</v>
      </c>
      <c r="E27" s="181">
        <v>0</v>
      </c>
      <c r="F27" s="182">
        <v>695</v>
      </c>
      <c r="G27" s="183">
        <f t="shared" si="1"/>
        <v>695</v>
      </c>
      <c r="H27" s="156"/>
      <c r="I27" s="156"/>
      <c r="J27" s="156"/>
      <c r="L27" s="172"/>
      <c r="M27" s="172"/>
      <c r="N27" s="172"/>
      <c r="O27" s="172"/>
      <c r="P27" s="172"/>
      <c r="Q27" s="172"/>
    </row>
    <row r="28" spans="1:17" ht="21.6" customHeight="1">
      <c r="A28" s="178" t="s">
        <v>123</v>
      </c>
      <c r="B28" s="179" t="s">
        <v>25</v>
      </c>
      <c r="C28" s="180">
        <v>0</v>
      </c>
      <c r="D28" s="181">
        <v>0</v>
      </c>
      <c r="E28" s="181">
        <v>0</v>
      </c>
      <c r="F28" s="182">
        <v>1440</v>
      </c>
      <c r="G28" s="183">
        <f t="shared" si="1"/>
        <v>1440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7427.5</v>
      </c>
      <c r="E30" s="181">
        <v>164907.5</v>
      </c>
      <c r="F30" s="182">
        <v>200451.57</v>
      </c>
      <c r="G30" s="183">
        <f t="shared" si="1"/>
        <v>372786.57</v>
      </c>
      <c r="H30" s="156"/>
      <c r="I30" s="156"/>
      <c r="J30" s="156"/>
    </row>
    <row r="31" spans="1:17" ht="21.6" customHeight="1" thickBot="1">
      <c r="A31" s="184" t="s">
        <v>14</v>
      </c>
      <c r="B31" s="185" t="s">
        <v>27</v>
      </c>
      <c r="C31" s="141">
        <v>0</v>
      </c>
      <c r="D31" s="186">
        <v>0</v>
      </c>
      <c r="E31" s="186">
        <v>823.35</v>
      </c>
      <c r="F31" s="187">
        <v>127099.8</v>
      </c>
      <c r="G31" s="188">
        <f t="shared" si="1"/>
        <v>127923.15000000001</v>
      </c>
      <c r="H31" s="156"/>
      <c r="I31" s="156"/>
      <c r="J31" s="156"/>
    </row>
    <row r="32" spans="1:17" ht="22.9" customHeight="1" thickBot="1">
      <c r="A32" s="144" t="s">
        <v>21</v>
      </c>
      <c r="B32" s="145"/>
      <c r="C32" s="189">
        <f>SUM(C26:C31)</f>
        <v>0</v>
      </c>
      <c r="D32" s="147">
        <f>SUM(D26:D31)</f>
        <v>7427.5</v>
      </c>
      <c r="E32" s="147">
        <f>SUM(E26:E31)</f>
        <v>170462.85</v>
      </c>
      <c r="F32" s="190">
        <f>SUM(F26:F31)</f>
        <v>330066.10000000003</v>
      </c>
      <c r="G32" s="191">
        <f>SUM(G26:G31)</f>
        <v>507956.45</v>
      </c>
      <c r="H32" s="156"/>
      <c r="I32" s="156"/>
      <c r="J32" s="156"/>
    </row>
    <row r="33" spans="1:10" ht="20.100000000000001" customHeight="1">
      <c r="H33" s="156"/>
      <c r="J33" s="156"/>
    </row>
    <row r="34" spans="1:10" ht="20.100000000000001" customHeight="1" thickBot="1">
      <c r="A34" s="192" t="s">
        <v>11</v>
      </c>
    </row>
    <row r="35" spans="1:10" ht="180.75" customHeight="1">
      <c r="A35" s="281" t="s">
        <v>138</v>
      </c>
      <c r="B35" s="282"/>
      <c r="C35" s="282"/>
      <c r="D35" s="282"/>
      <c r="E35" s="282"/>
      <c r="F35" s="282"/>
      <c r="G35" s="28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8" ht="20.100000000000001" hidden="1" customHeight="1">
      <c r="A65" s="197" t="s">
        <v>119</v>
      </c>
      <c r="B65" s="156"/>
      <c r="C65" s="156"/>
      <c r="D65" s="156"/>
    </row>
    <row r="66" spans="1:8" ht="20.100000000000001" hidden="1" customHeight="1">
      <c r="A66" s="197" t="s">
        <v>44</v>
      </c>
      <c r="B66" s="156"/>
      <c r="C66" s="156"/>
      <c r="D66" s="156"/>
    </row>
    <row r="67" spans="1:8" ht="20.100000000000001" hidden="1" customHeight="1">
      <c r="A67" s="197" t="s">
        <v>45</v>
      </c>
      <c r="B67" s="156"/>
      <c r="C67" s="156"/>
      <c r="D67" s="156"/>
    </row>
    <row r="68" spans="1:8" ht="20.100000000000001" hidden="1" customHeight="1">
      <c r="A68" s="198" t="s">
        <v>46</v>
      </c>
      <c r="B68" s="156"/>
      <c r="C68" s="156"/>
      <c r="D68" s="156"/>
    </row>
    <row r="69" spans="1:8" ht="20.100000000000001" hidden="1" customHeight="1">
      <c r="A69" s="198" t="s">
        <v>47</v>
      </c>
      <c r="B69" s="156"/>
      <c r="C69" s="156"/>
      <c r="D69" s="156"/>
    </row>
    <row r="70" spans="1:8" ht="20.100000000000001" hidden="1" customHeight="1">
      <c r="A70" s="198" t="s">
        <v>48</v>
      </c>
      <c r="B70" s="156"/>
      <c r="C70" s="156"/>
      <c r="D70" s="156"/>
    </row>
    <row r="71" spans="1:8" ht="20.100000000000001" hidden="1" customHeight="1">
      <c r="A71" s="198" t="s">
        <v>49</v>
      </c>
      <c r="B71" s="156"/>
      <c r="C71" s="156"/>
      <c r="D71" s="156"/>
    </row>
    <row r="72" spans="1:8" ht="20.100000000000001" hidden="1" customHeight="1">
      <c r="A72" s="198" t="s">
        <v>126</v>
      </c>
      <c r="B72" s="156"/>
      <c r="C72" s="156"/>
      <c r="D72" s="156"/>
    </row>
    <row r="73" spans="1:8" ht="20.100000000000001" hidden="1" customHeight="1">
      <c r="A73" s="198" t="s">
        <v>50</v>
      </c>
      <c r="B73" s="156"/>
      <c r="C73" s="156"/>
      <c r="D73" s="156"/>
    </row>
    <row r="74" spans="1:8" ht="20.100000000000001" hidden="1" customHeight="1">
      <c r="A74" s="198" t="s">
        <v>51</v>
      </c>
      <c r="B74" s="156"/>
      <c r="C74" s="156"/>
      <c r="D74" s="156"/>
    </row>
    <row r="75" spans="1:8">
      <c r="A75" s="156"/>
      <c r="B75" s="156"/>
      <c r="C75" s="156"/>
      <c r="D75" s="156"/>
    </row>
    <row r="79" spans="1:8">
      <c r="A79" s="199"/>
      <c r="B79" s="91"/>
      <c r="C79" s="91"/>
      <c r="D79" s="91"/>
      <c r="E79" s="91"/>
      <c r="F79" s="91"/>
      <c r="G79" s="91"/>
      <c r="H79" s="91"/>
    </row>
    <row r="80" spans="1:8">
      <c r="A80" s="199"/>
      <c r="B80" s="91"/>
      <c r="C80" s="91"/>
      <c r="D80" s="91"/>
      <c r="E80" s="91"/>
      <c r="F80" s="91"/>
      <c r="G80" s="91"/>
      <c r="H80" s="91"/>
    </row>
    <row r="81" spans="1:8">
      <c r="A81" s="200"/>
      <c r="B81" s="91"/>
      <c r="C81" s="91"/>
      <c r="D81" s="91"/>
      <c r="E81" s="91"/>
      <c r="F81" s="91"/>
      <c r="G81" s="91"/>
      <c r="H81" s="91"/>
    </row>
    <row r="82" spans="1:8">
      <c r="A82" s="200"/>
      <c r="B82" s="91"/>
      <c r="C82" s="91"/>
      <c r="D82" s="91"/>
      <c r="E82" s="91"/>
      <c r="F82" s="91"/>
      <c r="G82" s="91"/>
      <c r="H82" s="91"/>
    </row>
    <row r="83" spans="1:8">
      <c r="A83" s="200"/>
      <c r="B83" s="91"/>
      <c r="C83" s="91"/>
      <c r="D83" s="91"/>
      <c r="E83" s="91"/>
      <c r="F83" s="91"/>
      <c r="G83" s="91"/>
      <c r="H83" s="91"/>
    </row>
  </sheetData>
  <dataValidations count="1">
    <dataValidation type="list" allowBlank="1" showInputMessage="1" showErrorMessage="1" sqref="B5:F5">
      <formula1>$A$46:$A$74</formula1>
    </dataValidation>
  </dataValidations>
  <printOptions horizontalCentered="1"/>
  <pageMargins left="0.5" right="0.25" top="0.5" bottom="0.25" header="0.5" footer="0.5"/>
  <pageSetup scale="67" orientation="landscape" horizontalDpi="300" verticalDpi="300" r:id="rId1"/>
  <headerFooter alignWithMargins="0">
    <oddFooter>&amp;L&amp;8&amp;Z&amp;F, &amp;D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97</v>
      </c>
      <c r="C5" s="268"/>
      <c r="D5" s="268"/>
      <c r="E5" s="268"/>
      <c r="F5" s="268"/>
      <c r="G5" s="266"/>
      <c r="H5" s="108"/>
      <c r="I5" s="108"/>
    </row>
    <row r="6" spans="1:13" ht="21.6" customHeight="1">
      <c r="A6" s="269"/>
      <c r="B6" s="270"/>
      <c r="C6" s="271"/>
      <c r="D6" s="270"/>
      <c r="E6" s="270"/>
      <c r="F6" s="270"/>
      <c r="G6" s="27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f>131876+51000+348122-255013</f>
        <v>275985</v>
      </c>
      <c r="D13" s="129">
        <v>0</v>
      </c>
      <c r="E13" s="129">
        <f>1200</f>
        <v>1200</v>
      </c>
      <c r="F13" s="130">
        <f>19000+1674</f>
        <v>20674</v>
      </c>
      <c r="G13" s="131">
        <f t="shared" ref="G13:G18" si="0">SUM(C13:F13)</f>
        <v>297859</v>
      </c>
      <c r="L13" s="132"/>
      <c r="M13" s="132"/>
    </row>
    <row r="14" spans="1:13" ht="21.6" customHeight="1">
      <c r="A14" s="133" t="s">
        <v>2</v>
      </c>
      <c r="B14" s="134" t="s">
        <v>6</v>
      </c>
      <c r="C14" s="135">
        <f>261974</f>
        <v>261974</v>
      </c>
      <c r="D14" s="135">
        <v>0</v>
      </c>
      <c r="E14" s="135">
        <v>0</v>
      </c>
      <c r="F14" s="136">
        <v>0</v>
      </c>
      <c r="G14" s="137">
        <f t="shared" si="0"/>
        <v>261974</v>
      </c>
      <c r="L14" s="132"/>
      <c r="M14" s="132"/>
    </row>
    <row r="15" spans="1:13" ht="21.6" customHeight="1">
      <c r="A15" s="133" t="s">
        <v>123</v>
      </c>
      <c r="B15" s="134" t="s">
        <v>7</v>
      </c>
      <c r="C15" s="135">
        <v>0</v>
      </c>
      <c r="D15" s="135">
        <v>0</v>
      </c>
      <c r="E15" s="135">
        <v>0</v>
      </c>
      <c r="F15" s="136">
        <v>0</v>
      </c>
      <c r="G15" s="137">
        <f t="shared" si="0"/>
        <v>0</v>
      </c>
      <c r="H15" s="138"/>
      <c r="L15" s="132"/>
      <c r="M15" s="132"/>
    </row>
    <row r="16" spans="1:13" ht="21.6" customHeight="1">
      <c r="A16" s="133" t="s">
        <v>3</v>
      </c>
      <c r="B16" s="134" t="s">
        <v>8</v>
      </c>
      <c r="C16" s="135">
        <v>0</v>
      </c>
      <c r="D16" s="135">
        <f>16000</f>
        <v>16000</v>
      </c>
      <c r="E16" s="135">
        <v>0</v>
      </c>
      <c r="F16" s="136">
        <v>0</v>
      </c>
      <c r="G16" s="137">
        <f t="shared" si="0"/>
        <v>16000</v>
      </c>
      <c r="H16" s="138"/>
      <c r="L16" s="132"/>
      <c r="M16" s="132"/>
    </row>
    <row r="17" spans="1:17" ht="21.6" customHeight="1">
      <c r="A17" s="133" t="s">
        <v>4</v>
      </c>
      <c r="B17" s="134" t="s">
        <v>9</v>
      </c>
      <c r="C17" s="135">
        <f>8147+48919</f>
        <v>57066</v>
      </c>
      <c r="D17" s="135">
        <v>0</v>
      </c>
      <c r="E17" s="135">
        <f>37842+30287+670+12000+15850+2708+225238</f>
        <v>324595</v>
      </c>
      <c r="F17" s="136">
        <f>5628+3624</f>
        <v>9252</v>
      </c>
      <c r="G17" s="137">
        <f t="shared" si="0"/>
        <v>390913</v>
      </c>
      <c r="H17" s="138"/>
      <c r="I17" s="138"/>
      <c r="L17" s="132"/>
      <c r="M17" s="132"/>
    </row>
    <row r="18" spans="1:17" ht="21.6" customHeight="1" thickBot="1">
      <c r="A18" s="139" t="s">
        <v>14</v>
      </c>
      <c r="B18" s="140" t="s">
        <v>15</v>
      </c>
      <c r="C18" s="141">
        <v>0</v>
      </c>
      <c r="D18" s="141">
        <v>0</v>
      </c>
      <c r="E18" s="141">
        <v>0</v>
      </c>
      <c r="F18" s="142">
        <v>0</v>
      </c>
      <c r="G18" s="143">
        <f t="shared" si="0"/>
        <v>0</v>
      </c>
      <c r="H18" s="138"/>
      <c r="I18" s="138"/>
      <c r="J18" s="138"/>
    </row>
    <row r="19" spans="1:17" s="151" customFormat="1" ht="22.9" customHeight="1" thickBot="1">
      <c r="A19" s="144" t="s">
        <v>13</v>
      </c>
      <c r="B19" s="145"/>
      <c r="C19" s="146">
        <f>SUM(C13:C18)</f>
        <v>595025</v>
      </c>
      <c r="D19" s="147">
        <f>SUM(D13:D18)</f>
        <v>16000</v>
      </c>
      <c r="E19" s="147">
        <f>SUM(E13:E18)</f>
        <v>325795</v>
      </c>
      <c r="F19" s="148">
        <f>SUM(F13:F18)</f>
        <v>29926</v>
      </c>
      <c r="G19" s="149">
        <f>SUM(G13:G18)</f>
        <v>966746</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f>33500</f>
        <v>33500</v>
      </c>
      <c r="D26" s="175">
        <f>11800+5250+300+750+16500+3500+12750+7250+8710</f>
        <v>66810</v>
      </c>
      <c r="E26" s="175">
        <f>2499+3224+1125+6304</f>
        <v>13152</v>
      </c>
      <c r="F26" s="176">
        <f>3247+4000+5000+40100</f>
        <v>52347</v>
      </c>
      <c r="G26" s="177">
        <f t="shared" ref="G26:G31" si="1">SUM(C26:F26)</f>
        <v>165809</v>
      </c>
      <c r="H26" s="156"/>
      <c r="I26" s="156"/>
      <c r="J26" s="156"/>
      <c r="L26" s="172"/>
      <c r="M26" s="172"/>
      <c r="N26" s="172"/>
      <c r="O26" s="172"/>
      <c r="P26" s="172"/>
      <c r="Q26" s="172"/>
    </row>
    <row r="27" spans="1:17" ht="21.6" customHeight="1">
      <c r="A27" s="178" t="s">
        <v>2</v>
      </c>
      <c r="B27" s="179" t="s">
        <v>24</v>
      </c>
      <c r="C27" s="180">
        <v>0</v>
      </c>
      <c r="D27" s="181">
        <f>2500+500+225+100</f>
        <v>3325</v>
      </c>
      <c r="E27" s="181">
        <f>85510+6000+4400+10995+500+233935</f>
        <v>341340</v>
      </c>
      <c r="F27" s="182">
        <f>450+2500+1880+138376+7600</f>
        <v>150806</v>
      </c>
      <c r="G27" s="183">
        <f t="shared" si="1"/>
        <v>495471</v>
      </c>
      <c r="H27" s="156"/>
      <c r="I27" s="156"/>
      <c r="J27" s="156"/>
      <c r="L27" s="172"/>
      <c r="M27" s="172"/>
      <c r="N27" s="172"/>
      <c r="O27" s="172"/>
      <c r="P27" s="172"/>
      <c r="Q27" s="172"/>
    </row>
    <row r="28" spans="1:17" ht="21.6" customHeight="1">
      <c r="A28" s="178" t="s">
        <v>123</v>
      </c>
      <c r="B28" s="179" t="s">
        <v>25</v>
      </c>
      <c r="C28" s="180">
        <v>0</v>
      </c>
      <c r="D28" s="181">
        <f>54995</f>
        <v>54995</v>
      </c>
      <c r="E28" s="181">
        <f>8086</f>
        <v>8086</v>
      </c>
      <c r="F28" s="182">
        <v>0</v>
      </c>
      <c r="G28" s="183">
        <f t="shared" si="1"/>
        <v>63081</v>
      </c>
      <c r="H28" s="156"/>
      <c r="I28" s="156"/>
      <c r="J28" s="156"/>
      <c r="L28" s="172"/>
      <c r="M28" s="172"/>
      <c r="N28" s="172"/>
      <c r="O28" s="172"/>
      <c r="P28" s="172"/>
      <c r="Q28" s="172"/>
    </row>
    <row r="29" spans="1:17" ht="21.6" customHeight="1">
      <c r="A29" s="178" t="s">
        <v>3</v>
      </c>
      <c r="B29" s="179" t="s">
        <v>26</v>
      </c>
      <c r="C29" s="180">
        <v>0</v>
      </c>
      <c r="D29" s="181">
        <v>0</v>
      </c>
      <c r="E29" s="181">
        <f>32549</f>
        <v>32549</v>
      </c>
      <c r="F29" s="182">
        <v>0</v>
      </c>
      <c r="G29" s="183">
        <f t="shared" si="1"/>
        <v>32549</v>
      </c>
      <c r="H29" s="156"/>
      <c r="I29" s="156"/>
      <c r="J29" s="156"/>
      <c r="L29" s="172"/>
      <c r="M29" s="172"/>
      <c r="N29" s="172"/>
      <c r="O29" s="172"/>
      <c r="P29" s="172"/>
      <c r="Q29" s="172"/>
    </row>
    <row r="30" spans="1:17" ht="21.6" customHeight="1">
      <c r="A30" s="178" t="s">
        <v>4</v>
      </c>
      <c r="B30" s="179" t="s">
        <v>28</v>
      </c>
      <c r="C30" s="180">
        <f>59340+115457+130475</f>
        <v>305272</v>
      </c>
      <c r="D30" s="181">
        <f>20000+12510+17515+3060+32403+8500+48000+31804+500+58285+3190+2500+4720+1000+16379+12639+10000+500+17834</f>
        <v>301339</v>
      </c>
      <c r="E30" s="181">
        <f>1443+13611+15082+1919+31376+2000+3282+1000+46047+2671+33545+200000</f>
        <v>351976</v>
      </c>
      <c r="F30" s="182">
        <f>34000+196918+137320+147451+509+7275+525+2195</f>
        <v>526193</v>
      </c>
      <c r="G30" s="183">
        <f t="shared" si="1"/>
        <v>1484780</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338772</v>
      </c>
      <c r="D32" s="147">
        <f>SUM(D26:D31)</f>
        <v>426469</v>
      </c>
      <c r="E32" s="147">
        <f>SUM(E26:E31)</f>
        <v>747103</v>
      </c>
      <c r="F32" s="190">
        <f>SUM(F26:F31)</f>
        <v>729346</v>
      </c>
      <c r="G32" s="191">
        <f>SUM(G26:G31)</f>
        <v>2241690</v>
      </c>
      <c r="H32" s="156"/>
      <c r="I32" s="156"/>
      <c r="J32" s="156"/>
    </row>
    <row r="33" spans="1:10" ht="20.100000000000001" customHeight="1">
      <c r="H33" s="156"/>
      <c r="J33" s="156"/>
    </row>
    <row r="34" spans="1:10" ht="20.100000000000001" customHeight="1" thickBot="1">
      <c r="A34" s="192" t="s">
        <v>11</v>
      </c>
    </row>
    <row r="35" spans="1:10" ht="21.6" customHeight="1">
      <c r="A35" s="281" t="s">
        <v>136</v>
      </c>
      <c r="B35" s="282"/>
      <c r="C35" s="282"/>
      <c r="D35" s="282"/>
      <c r="E35" s="282"/>
      <c r="F35" s="282"/>
      <c r="G35" s="28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3" footer="0.25"/>
  <pageSetup scale="68" orientation="landscape" horizontalDpi="300" verticalDpi="300" r:id="rId1"/>
  <headerFooter alignWithMargins="0">
    <oddFooter>&amp;L&amp;8&amp;Z&amp;F, &amp;D</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37</v>
      </c>
      <c r="C5" s="268"/>
      <c r="D5" s="268"/>
      <c r="E5" s="268"/>
      <c r="F5" s="268"/>
      <c r="G5" s="266"/>
      <c r="H5" s="108"/>
      <c r="I5" s="108"/>
    </row>
    <row r="6" spans="1:13" ht="21.6" customHeight="1">
      <c r="A6" s="269"/>
      <c r="B6" s="270"/>
      <c r="C6" s="271"/>
      <c r="D6" s="270"/>
      <c r="E6" s="270"/>
      <c r="F6" s="270"/>
      <c r="G6" s="270"/>
      <c r="H6" s="112"/>
      <c r="I6" s="112"/>
    </row>
    <row r="7" spans="1:13" ht="21.6" customHeight="1">
      <c r="A7" s="269"/>
      <c r="B7" s="270"/>
      <c r="C7" s="271"/>
      <c r="D7" s="270"/>
      <c r="E7" s="270"/>
      <c r="F7" s="270"/>
      <c r="G7" s="27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0</v>
      </c>
      <c r="F13" s="130">
        <v>0</v>
      </c>
      <c r="G13" s="131">
        <f t="shared" ref="G13:G18" si="0">SUM(C13:F13)</f>
        <v>0</v>
      </c>
      <c r="L13" s="132"/>
      <c r="M13" s="132"/>
    </row>
    <row r="14" spans="1:13" ht="21.6" customHeight="1">
      <c r="A14" s="133" t="s">
        <v>2</v>
      </c>
      <c r="B14" s="134" t="s">
        <v>6</v>
      </c>
      <c r="C14" s="135">
        <v>0</v>
      </c>
      <c r="D14" s="135">
        <v>0</v>
      </c>
      <c r="E14" s="135">
        <v>9923.0300000000007</v>
      </c>
      <c r="F14" s="136">
        <v>13387</v>
      </c>
      <c r="G14" s="137">
        <f t="shared" si="0"/>
        <v>23310.03</v>
      </c>
      <c r="L14" s="132"/>
      <c r="M14" s="132"/>
    </row>
    <row r="15" spans="1:13" ht="21.6" customHeight="1">
      <c r="A15" s="133" t="s">
        <v>123</v>
      </c>
      <c r="B15" s="134" t="s">
        <v>7</v>
      </c>
      <c r="C15" s="135">
        <v>0</v>
      </c>
      <c r="D15" s="135">
        <v>0</v>
      </c>
      <c r="E15" s="135">
        <v>0</v>
      </c>
      <c r="F15" s="136">
        <v>0</v>
      </c>
      <c r="G15" s="137">
        <f t="shared" si="0"/>
        <v>0</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21583.58</v>
      </c>
      <c r="D17" s="135">
        <v>103181</v>
      </c>
      <c r="E17" s="135">
        <v>29279.18</v>
      </c>
      <c r="F17" s="136">
        <v>106763.4</v>
      </c>
      <c r="G17" s="137">
        <f t="shared" si="0"/>
        <v>260807.16</v>
      </c>
      <c r="H17" s="138"/>
      <c r="I17" s="138"/>
      <c r="L17" s="132"/>
      <c r="M17" s="132"/>
    </row>
    <row r="18" spans="1:17" ht="21.6" customHeight="1" thickBot="1">
      <c r="A18" s="139" t="s">
        <v>14</v>
      </c>
      <c r="B18" s="140" t="s">
        <v>15</v>
      </c>
      <c r="C18" s="141">
        <v>0</v>
      </c>
      <c r="D18" s="141">
        <v>0</v>
      </c>
      <c r="E18" s="141">
        <v>0</v>
      </c>
      <c r="F18" s="142">
        <v>0</v>
      </c>
      <c r="G18" s="143">
        <f t="shared" si="0"/>
        <v>0</v>
      </c>
      <c r="H18" s="138"/>
      <c r="I18" s="138"/>
      <c r="J18" s="138"/>
    </row>
    <row r="19" spans="1:17" s="151" customFormat="1" ht="22.9" customHeight="1" thickBot="1">
      <c r="A19" s="144" t="s">
        <v>13</v>
      </c>
      <c r="B19" s="145"/>
      <c r="C19" s="146">
        <f>SUM(C13:C18)</f>
        <v>21583.58</v>
      </c>
      <c r="D19" s="147">
        <f>SUM(D13:D18)</f>
        <v>103181</v>
      </c>
      <c r="E19" s="147">
        <f>SUM(E13:E18)</f>
        <v>39202.21</v>
      </c>
      <c r="F19" s="148">
        <f>SUM(F13:F18)</f>
        <v>120150.39999999999</v>
      </c>
      <c r="G19" s="149">
        <f>SUM(G13:G18)</f>
        <v>284117.19</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6020</v>
      </c>
      <c r="G26" s="177">
        <f t="shared" ref="G26:G31" si="1">SUM(C26:F26)</f>
        <v>6020</v>
      </c>
      <c r="H26" s="156"/>
      <c r="I26" s="156"/>
      <c r="J26" s="156"/>
      <c r="L26" s="172"/>
      <c r="M26" s="172"/>
      <c r="N26" s="172"/>
      <c r="O26" s="172"/>
      <c r="P26" s="172"/>
      <c r="Q26" s="172"/>
    </row>
    <row r="27" spans="1:17" ht="21.6" customHeight="1">
      <c r="A27" s="178" t="s">
        <v>2</v>
      </c>
      <c r="B27" s="179" t="s">
        <v>24</v>
      </c>
      <c r="C27" s="180">
        <v>1500</v>
      </c>
      <c r="D27" s="181">
        <v>0</v>
      </c>
      <c r="E27" s="181">
        <v>148238.32</v>
      </c>
      <c r="F27" s="182">
        <v>1500</v>
      </c>
      <c r="G27" s="183">
        <f t="shared" si="1"/>
        <v>151238.32</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23996</v>
      </c>
      <c r="D30" s="181">
        <v>103665.3</v>
      </c>
      <c r="E30" s="181">
        <v>48278.52</v>
      </c>
      <c r="F30" s="182">
        <v>22018.7</v>
      </c>
      <c r="G30" s="183">
        <f t="shared" si="1"/>
        <v>197958.52000000002</v>
      </c>
      <c r="H30" s="156"/>
      <c r="I30" s="156"/>
      <c r="J30" s="156"/>
    </row>
    <row r="31" spans="1:17" ht="21.6" customHeight="1" thickBot="1">
      <c r="A31" s="184" t="s">
        <v>14</v>
      </c>
      <c r="B31" s="185" t="s">
        <v>27</v>
      </c>
      <c r="C31" s="141"/>
      <c r="D31" s="186">
        <v>0</v>
      </c>
      <c r="E31" s="186">
        <v>0</v>
      </c>
      <c r="F31" s="187">
        <v>0</v>
      </c>
      <c r="G31" s="188">
        <f t="shared" si="1"/>
        <v>0</v>
      </c>
      <c r="H31" s="156"/>
      <c r="I31" s="156"/>
      <c r="J31" s="156"/>
    </row>
    <row r="32" spans="1:17" ht="22.9" customHeight="1" thickBot="1">
      <c r="A32" s="144" t="s">
        <v>21</v>
      </c>
      <c r="B32" s="145"/>
      <c r="C32" s="189">
        <f>SUM(C26:C31)</f>
        <v>25496</v>
      </c>
      <c r="D32" s="147">
        <f>SUM(D26:D31)</f>
        <v>103665.3</v>
      </c>
      <c r="E32" s="147">
        <f>SUM(E26:E31)</f>
        <v>196516.84</v>
      </c>
      <c r="F32" s="190">
        <f>SUM(F26:F31)</f>
        <v>29538.7</v>
      </c>
      <c r="G32" s="191">
        <f>SUM(G26:G31)</f>
        <v>355216.84</v>
      </c>
      <c r="H32" s="156"/>
      <c r="I32" s="156"/>
      <c r="J32" s="156"/>
    </row>
    <row r="33" spans="1:10" ht="20.100000000000001" customHeight="1">
      <c r="H33" s="156"/>
      <c r="J33" s="156"/>
    </row>
    <row r="34" spans="1:10" ht="20.100000000000001" customHeight="1" thickBot="1">
      <c r="A34" s="192" t="s">
        <v>11</v>
      </c>
    </row>
    <row r="35" spans="1:10" ht="51.75" customHeight="1">
      <c r="A35" s="281" t="s">
        <v>137</v>
      </c>
      <c r="B35" s="282"/>
      <c r="C35" s="282"/>
      <c r="D35" s="282"/>
      <c r="E35" s="282"/>
      <c r="F35" s="282"/>
      <c r="G35" s="28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3" footer="0.25"/>
  <pageSetup scale="68" orientation="landscape" horizontalDpi="300" verticalDpi="300" r:id="rId1"/>
  <headerFooter alignWithMargins="0">
    <oddFooter>&amp;L&amp;8&amp;Z&amp;F, &amp;D</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38</v>
      </c>
      <c r="C5" s="268"/>
      <c r="D5" s="268"/>
      <c r="E5" s="268"/>
      <c r="F5" s="268"/>
      <c r="G5" s="266"/>
      <c r="H5" s="108"/>
      <c r="I5" s="108"/>
    </row>
    <row r="6" spans="1:13" ht="21.6" customHeight="1">
      <c r="B6" s="110"/>
      <c r="C6" s="111"/>
      <c r="D6" s="110"/>
      <c r="E6" s="110"/>
      <c r="F6" s="110"/>
      <c r="G6" s="11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8880</v>
      </c>
      <c r="F13" s="130">
        <v>0</v>
      </c>
      <c r="G13" s="131">
        <f t="shared" ref="G13:G18" si="0">SUM(C13:F13)</f>
        <v>8880</v>
      </c>
      <c r="L13" s="132"/>
      <c r="M13" s="132"/>
    </row>
    <row r="14" spans="1:13" ht="21.6" customHeight="1">
      <c r="A14" s="133" t="s">
        <v>2</v>
      </c>
      <c r="B14" s="134" t="s">
        <v>6</v>
      </c>
      <c r="C14" s="135">
        <v>0</v>
      </c>
      <c r="D14" s="135">
        <v>0</v>
      </c>
      <c r="E14" s="135">
        <v>0</v>
      </c>
      <c r="F14" s="135">
        <v>250</v>
      </c>
      <c r="G14" s="137">
        <f t="shared" si="0"/>
        <v>250</v>
      </c>
      <c r="L14" s="132"/>
      <c r="M14" s="132"/>
    </row>
    <row r="15" spans="1:13" ht="21.6" customHeight="1">
      <c r="A15" s="133" t="s">
        <v>123</v>
      </c>
      <c r="B15" s="134" t="s">
        <v>7</v>
      </c>
      <c r="C15" s="135">
        <v>0</v>
      </c>
      <c r="D15" s="135">
        <v>0</v>
      </c>
      <c r="E15" s="135">
        <v>0</v>
      </c>
      <c r="F15" s="135">
        <v>0</v>
      </c>
      <c r="G15" s="137">
        <f t="shared" si="0"/>
        <v>0</v>
      </c>
      <c r="H15" s="138"/>
      <c r="L15" s="132"/>
      <c r="M15" s="132"/>
    </row>
    <row r="16" spans="1:13" ht="21.6" customHeight="1">
      <c r="A16" s="133" t="s">
        <v>3</v>
      </c>
      <c r="B16" s="134" t="s">
        <v>8</v>
      </c>
      <c r="C16" s="135">
        <v>0</v>
      </c>
      <c r="D16" s="135">
        <v>0</v>
      </c>
      <c r="E16" s="135">
        <v>0</v>
      </c>
      <c r="F16" s="135">
        <v>0</v>
      </c>
      <c r="G16" s="137">
        <f t="shared" si="0"/>
        <v>0</v>
      </c>
      <c r="H16" s="138"/>
      <c r="L16" s="132"/>
      <c r="M16" s="132"/>
    </row>
    <row r="17" spans="1:17" ht="21.6" customHeight="1">
      <c r="A17" s="133" t="s">
        <v>4</v>
      </c>
      <c r="B17" s="134" t="s">
        <v>9</v>
      </c>
      <c r="C17" s="135">
        <v>0</v>
      </c>
      <c r="D17" s="135">
        <v>0</v>
      </c>
      <c r="E17" s="135">
        <v>56361.01</v>
      </c>
      <c r="F17" s="135">
        <v>5279.25</v>
      </c>
      <c r="G17" s="137">
        <f t="shared" si="0"/>
        <v>61640.26</v>
      </c>
      <c r="H17" s="138"/>
      <c r="I17" s="138"/>
      <c r="L17" s="132"/>
      <c r="M17" s="132"/>
    </row>
    <row r="18" spans="1:17" ht="21.6" customHeight="1" thickBot="1">
      <c r="A18" s="139" t="s">
        <v>14</v>
      </c>
      <c r="B18" s="140" t="s">
        <v>15</v>
      </c>
      <c r="C18" s="141">
        <v>0</v>
      </c>
      <c r="D18" s="141">
        <v>0</v>
      </c>
      <c r="E18" s="141">
        <v>0</v>
      </c>
      <c r="F18" s="142">
        <v>0</v>
      </c>
      <c r="G18" s="143">
        <f t="shared" si="0"/>
        <v>0</v>
      </c>
      <c r="H18" s="138"/>
      <c r="I18" s="138"/>
      <c r="J18" s="138"/>
    </row>
    <row r="19" spans="1:17" s="151" customFormat="1" ht="22.9" customHeight="1" thickBot="1">
      <c r="A19" s="144" t="s">
        <v>13</v>
      </c>
      <c r="B19" s="145"/>
      <c r="C19" s="146">
        <f>SUM(C13:C18)</f>
        <v>0</v>
      </c>
      <c r="D19" s="147">
        <f>SUM(D13:D18)</f>
        <v>0</v>
      </c>
      <c r="E19" s="147">
        <f>SUM(E13:E18)</f>
        <v>65241.01</v>
      </c>
      <c r="F19" s="148">
        <f>SUM(F13:F18)</f>
        <v>5529.25</v>
      </c>
      <c r="G19" s="149">
        <f>SUM(G13:G18)</f>
        <v>70770.260000000009</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0</v>
      </c>
      <c r="G26" s="177">
        <f t="shared" ref="G26:G31" si="1">SUM(C26:F26)</f>
        <v>0</v>
      </c>
      <c r="H26" s="156"/>
      <c r="I26" s="156"/>
      <c r="J26" s="156"/>
      <c r="L26" s="172"/>
      <c r="M26" s="172"/>
      <c r="N26" s="172"/>
      <c r="O26" s="172"/>
      <c r="P26" s="172"/>
      <c r="Q26" s="172"/>
    </row>
    <row r="27" spans="1:17" ht="21.6" customHeight="1">
      <c r="A27" s="178" t="s">
        <v>2</v>
      </c>
      <c r="B27" s="179" t="s">
        <v>24</v>
      </c>
      <c r="C27" s="180">
        <v>0</v>
      </c>
      <c r="D27" s="181">
        <v>0</v>
      </c>
      <c r="E27" s="181">
        <v>0</v>
      </c>
      <c r="F27" s="182">
        <v>0</v>
      </c>
      <c r="G27" s="183">
        <f t="shared" si="1"/>
        <v>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0</v>
      </c>
      <c r="E30" s="181">
        <v>0</v>
      </c>
      <c r="F30" s="182">
        <v>0</v>
      </c>
      <c r="G30" s="183">
        <f t="shared" si="1"/>
        <v>0</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0</v>
      </c>
      <c r="D32" s="147">
        <f>SUM(D26:D31)</f>
        <v>0</v>
      </c>
      <c r="E32" s="147">
        <f>SUM(E26:E31)</f>
        <v>0</v>
      </c>
      <c r="F32" s="190">
        <f>SUM(F26:F31)</f>
        <v>0</v>
      </c>
      <c r="G32" s="191">
        <f>SUM(G26:G31)</f>
        <v>0</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3" footer="0.25"/>
  <pageSetup scale="68" orientation="landscape" horizontalDpi="300" verticalDpi="300" r:id="rId1"/>
  <headerFooter alignWithMargins="0">
    <oddFooter>&amp;L&amp;8&amp;Z&amp;F, &amp;D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41"/>
  <sheetViews>
    <sheetView showGridLines="0" zoomScale="70" zoomScaleNormal="70" workbookViewId="0"/>
  </sheetViews>
  <sheetFormatPr defaultRowHeight="12.75"/>
  <cols>
    <col min="1" max="1" width="48.7109375" style="91" customWidth="1"/>
    <col min="2" max="3" width="18.28515625" style="12" customWidth="1"/>
    <col min="4" max="4" width="17.7109375" style="6" customWidth="1"/>
    <col min="5" max="5" width="16" style="1" customWidth="1"/>
    <col min="6" max="6" width="20" style="91" customWidth="1"/>
    <col min="7" max="7" width="17.28515625" style="91" customWidth="1"/>
    <col min="8" max="8" width="19.7109375" style="91" customWidth="1"/>
    <col min="9" max="9" width="2.28515625" style="91" customWidth="1"/>
    <col min="10" max="10" width="48.7109375" style="91" customWidth="1"/>
    <col min="11" max="11" width="15.5703125" style="91" customWidth="1"/>
    <col min="12" max="13" width="16.28515625" style="91" customWidth="1"/>
    <col min="14" max="15" width="18" style="91" customWidth="1"/>
    <col min="16" max="16" width="15.42578125" style="91" customWidth="1"/>
    <col min="17" max="17" width="18.42578125" style="91" customWidth="1"/>
    <col min="18" max="16384" width="9.140625" style="91"/>
  </cols>
  <sheetData>
    <row r="1" spans="1:19" ht="18" customHeight="1">
      <c r="A1" s="244" t="s">
        <v>62</v>
      </c>
      <c r="B1" s="244"/>
      <c r="C1" s="244"/>
      <c r="D1" s="244"/>
      <c r="E1" s="244"/>
      <c r="F1" s="244"/>
      <c r="G1" s="244"/>
      <c r="H1" s="244"/>
      <c r="J1" s="244" t="s">
        <v>62</v>
      </c>
      <c r="K1" s="244"/>
      <c r="L1" s="244"/>
      <c r="M1" s="244"/>
      <c r="N1" s="244"/>
      <c r="O1" s="244"/>
      <c r="P1" s="244"/>
      <c r="Q1" s="244"/>
    </row>
    <row r="2" spans="1:19" ht="18" customHeight="1">
      <c r="A2" s="244" t="s">
        <v>63</v>
      </c>
      <c r="B2" s="244"/>
      <c r="C2" s="244"/>
      <c r="D2" s="244"/>
      <c r="E2" s="244"/>
      <c r="F2" s="244"/>
      <c r="G2" s="244"/>
      <c r="H2" s="244"/>
      <c r="J2" s="244" t="s">
        <v>63</v>
      </c>
      <c r="K2" s="244"/>
      <c r="L2" s="244"/>
      <c r="M2" s="244"/>
      <c r="N2" s="244"/>
      <c r="O2" s="244"/>
      <c r="P2" s="244"/>
      <c r="Q2" s="244"/>
    </row>
    <row r="3" spans="1:19" ht="18" customHeight="1">
      <c r="A3" s="245" t="s">
        <v>80</v>
      </c>
      <c r="B3" s="245"/>
      <c r="C3" s="245"/>
      <c r="D3" s="245"/>
      <c r="E3" s="245"/>
      <c r="F3" s="245"/>
      <c r="G3" s="245"/>
      <c r="H3" s="246"/>
      <c r="J3" s="251" t="s">
        <v>85</v>
      </c>
      <c r="K3" s="251"/>
      <c r="L3" s="251"/>
      <c r="M3" s="251"/>
      <c r="N3" s="251"/>
      <c r="O3" s="251"/>
      <c r="P3" s="251"/>
      <c r="Q3" s="251"/>
    </row>
    <row r="4" spans="1:19" ht="18" customHeight="1">
      <c r="A4" s="242" t="str">
        <f>System!A4</f>
        <v>Fiscal Year:   July 1, 2017 Through June 30, 2018</v>
      </c>
      <c r="B4" s="242"/>
      <c r="C4" s="242"/>
      <c r="D4" s="242"/>
      <c r="E4" s="242"/>
      <c r="F4" s="242"/>
      <c r="G4" s="242"/>
      <c r="H4" s="242"/>
      <c r="J4" s="251" t="s">
        <v>73</v>
      </c>
      <c r="K4" s="251"/>
      <c r="L4" s="251"/>
      <c r="M4" s="251"/>
      <c r="N4" s="251"/>
      <c r="O4" s="251"/>
      <c r="P4" s="251"/>
      <c r="Q4" s="251"/>
    </row>
    <row r="5" spans="1:19" ht="18" customHeight="1">
      <c r="A5" s="242"/>
      <c r="B5" s="242"/>
      <c r="C5" s="242"/>
      <c r="D5" s="242"/>
      <c r="E5" s="242"/>
      <c r="F5" s="242"/>
      <c r="G5" s="242"/>
      <c r="H5" s="242"/>
      <c r="J5" s="242" t="str">
        <f>System!A4</f>
        <v>Fiscal Year:   July 1, 2017 Through June 30, 2018</v>
      </c>
      <c r="K5" s="242"/>
      <c r="L5" s="242"/>
      <c r="M5" s="242"/>
      <c r="N5" s="242"/>
      <c r="O5" s="242"/>
      <c r="P5" s="242"/>
      <c r="Q5" s="242"/>
    </row>
    <row r="6" spans="1:19" ht="18" customHeight="1">
      <c r="A6" s="247"/>
      <c r="B6" s="248"/>
      <c r="C6" s="248"/>
      <c r="D6" s="249"/>
      <c r="E6" s="247"/>
      <c r="F6" s="247"/>
      <c r="G6" s="247"/>
      <c r="H6" s="247"/>
      <c r="J6" s="247"/>
      <c r="K6" s="248"/>
      <c r="L6" s="248"/>
      <c r="M6" s="249"/>
      <c r="N6" s="247"/>
      <c r="O6" s="247"/>
      <c r="P6" s="247"/>
      <c r="Q6" s="247"/>
    </row>
    <row r="7" spans="1:19" ht="18" customHeight="1" thickBot="1">
      <c r="A7" s="250"/>
      <c r="B7" s="250"/>
      <c r="C7" s="250"/>
      <c r="D7" s="250"/>
      <c r="E7" s="247"/>
      <c r="F7" s="247"/>
      <c r="G7" s="247"/>
      <c r="H7" s="247"/>
      <c r="J7" s="250"/>
      <c r="K7" s="250"/>
      <c r="L7" s="250"/>
      <c r="M7" s="250"/>
      <c r="N7" s="247"/>
      <c r="O7" s="247"/>
      <c r="P7" s="247"/>
      <c r="Q7" s="247"/>
    </row>
    <row r="8" spans="1:19" s="22" customFormat="1" ht="51" customHeight="1" thickBot="1">
      <c r="A8" s="17" t="s">
        <v>64</v>
      </c>
      <c r="B8" s="18" t="s">
        <v>1</v>
      </c>
      <c r="C8" s="19" t="s">
        <v>2</v>
      </c>
      <c r="D8" s="19" t="s">
        <v>120</v>
      </c>
      <c r="E8" s="20" t="s">
        <v>3</v>
      </c>
      <c r="F8" s="19" t="s">
        <v>4</v>
      </c>
      <c r="G8" s="21" t="s">
        <v>14</v>
      </c>
      <c r="H8" s="60" t="s">
        <v>68</v>
      </c>
      <c r="J8" s="17" t="s">
        <v>64</v>
      </c>
      <c r="K8" s="18" t="s">
        <v>1</v>
      </c>
      <c r="L8" s="19" t="s">
        <v>2</v>
      </c>
      <c r="M8" s="19" t="s">
        <v>120</v>
      </c>
      <c r="N8" s="20" t="s">
        <v>3</v>
      </c>
      <c r="O8" s="19" t="s">
        <v>4</v>
      </c>
      <c r="P8" s="21" t="s">
        <v>14</v>
      </c>
      <c r="Q8" s="60" t="s">
        <v>68</v>
      </c>
    </row>
    <row r="9" spans="1:19" s="22" customFormat="1" ht="15.95" customHeight="1">
      <c r="A9" s="68" t="s">
        <v>90</v>
      </c>
      <c r="B9" s="23">
        <f>'Eastern Florida'!C13</f>
        <v>0</v>
      </c>
      <c r="C9" s="23">
        <f>'Eastern Florida'!C14</f>
        <v>0</v>
      </c>
      <c r="D9" s="23">
        <f>'Eastern Florida'!C15</f>
        <v>0</v>
      </c>
      <c r="E9" s="23">
        <f>'Eastern Florida'!C16</f>
        <v>242186</v>
      </c>
      <c r="F9" s="23">
        <f>'Eastern Florida'!C17</f>
        <v>0</v>
      </c>
      <c r="G9" s="51">
        <f>'Eastern Florida'!C18</f>
        <v>0</v>
      </c>
      <c r="H9" s="53">
        <f>SUM(B9:G9)</f>
        <v>242186</v>
      </c>
      <c r="I9" s="91"/>
      <c r="J9" s="68" t="s">
        <v>90</v>
      </c>
      <c r="K9" s="23">
        <f>'Eastern Florida'!C26</f>
        <v>0</v>
      </c>
      <c r="L9" s="23">
        <f>'Eastern Florida'!C27</f>
        <v>0</v>
      </c>
      <c r="M9" s="23">
        <f>'Eastern Florida'!C28</f>
        <v>0</v>
      </c>
      <c r="N9" s="23">
        <f>'Eastern Florida'!C29</f>
        <v>0</v>
      </c>
      <c r="O9" s="23">
        <f>'Eastern Florida'!C30</f>
        <v>0</v>
      </c>
      <c r="P9" s="51">
        <f>'Eastern Florida'!C31</f>
        <v>0</v>
      </c>
      <c r="Q9" s="53">
        <f>SUM(K9:P9)</f>
        <v>0</v>
      </c>
      <c r="R9" s="91"/>
      <c r="S9" s="91"/>
    </row>
    <row r="10" spans="1:19" ht="15.95" customHeight="1">
      <c r="A10" s="24" t="s">
        <v>91</v>
      </c>
      <c r="B10" s="25">
        <f>Broward!C13</f>
        <v>688257.34</v>
      </c>
      <c r="C10" s="25">
        <f>Broward!C14</f>
        <v>2527470.88</v>
      </c>
      <c r="D10" s="25">
        <f>Broward!C15</f>
        <v>152457.70000000001</v>
      </c>
      <c r="E10" s="25">
        <f>Broward!C16</f>
        <v>0</v>
      </c>
      <c r="F10" s="25">
        <f>Broward!C17</f>
        <v>118097.66</v>
      </c>
      <c r="G10" s="57">
        <f>Broward!C18</f>
        <v>0</v>
      </c>
      <c r="H10" s="61">
        <f t="shared" ref="H10:H36" si="0">SUM(B10:G10)</f>
        <v>3486283.58</v>
      </c>
      <c r="J10" s="24" t="s">
        <v>91</v>
      </c>
      <c r="K10" s="25">
        <f>Broward!C26</f>
        <v>0</v>
      </c>
      <c r="L10" s="25">
        <f>Broward!C27</f>
        <v>0</v>
      </c>
      <c r="M10" s="25">
        <f>Broward!C28</f>
        <v>0</v>
      </c>
      <c r="N10" s="25">
        <f>Broward!C29</f>
        <v>0</v>
      </c>
      <c r="O10" s="25">
        <f>Broward!C30</f>
        <v>0</v>
      </c>
      <c r="P10" s="57">
        <f>Broward!C31</f>
        <v>0</v>
      </c>
      <c r="Q10" s="61">
        <f>SUM(K10:P10)</f>
        <v>0</v>
      </c>
    </row>
    <row r="11" spans="1:19" ht="15.95" customHeight="1">
      <c r="A11" s="24" t="s">
        <v>92</v>
      </c>
      <c r="B11" s="25">
        <f>'Central Florida'!$C13</f>
        <v>0</v>
      </c>
      <c r="C11" s="25">
        <f>'Central Florida'!$C14</f>
        <v>0</v>
      </c>
      <c r="D11" s="25">
        <f>'Central Florida'!$C15</f>
        <v>0</v>
      </c>
      <c r="E11" s="25">
        <f>'Central Florida'!$C16</f>
        <v>0</v>
      </c>
      <c r="F11" s="25">
        <f>'Central Florida'!$C17</f>
        <v>0</v>
      </c>
      <c r="G11" s="57">
        <f>'Central Florida'!$C18</f>
        <v>0</v>
      </c>
      <c r="H11" s="61">
        <f>SUM(B11:G11)</f>
        <v>0</v>
      </c>
      <c r="J11" s="24" t="s">
        <v>92</v>
      </c>
      <c r="K11" s="25">
        <f>'Central Florida'!$C26</f>
        <v>0</v>
      </c>
      <c r="L11" s="25">
        <f>'Central Florida'!$C27</f>
        <v>0</v>
      </c>
      <c r="M11" s="25">
        <f>'Central Florida'!$C28</f>
        <v>0</v>
      </c>
      <c r="N11" s="25">
        <f>'Central Florida'!$C29</f>
        <v>0</v>
      </c>
      <c r="O11" s="25">
        <f>'Central Florida'!$C30</f>
        <v>0</v>
      </c>
      <c r="P11" s="57">
        <f>'Central Florida'!$C31</f>
        <v>0</v>
      </c>
      <c r="Q11" s="61">
        <f>SUM(K11:P11)</f>
        <v>0</v>
      </c>
    </row>
    <row r="12" spans="1:19" ht="15.95" customHeight="1">
      <c r="A12" s="24" t="s">
        <v>112</v>
      </c>
      <c r="B12" s="25">
        <f>Chipola!C13</f>
        <v>0</v>
      </c>
      <c r="C12" s="25">
        <f>Chipola!C14</f>
        <v>0</v>
      </c>
      <c r="D12" s="25">
        <f>Chipola!C15</f>
        <v>0</v>
      </c>
      <c r="E12" s="25">
        <f>Chipola!C16</f>
        <v>0</v>
      </c>
      <c r="F12" s="25">
        <f>Chipola!C17</f>
        <v>15738</v>
      </c>
      <c r="G12" s="57">
        <f>Chipola!C18</f>
        <v>0</v>
      </c>
      <c r="H12" s="61">
        <f>SUM(B12:G12)</f>
        <v>15738</v>
      </c>
      <c r="J12" s="24" t="s">
        <v>112</v>
      </c>
      <c r="K12" s="25">
        <f>Chipola!C26</f>
        <v>0</v>
      </c>
      <c r="L12" s="25">
        <f>Chipola!C27</f>
        <v>0</v>
      </c>
      <c r="M12" s="25">
        <f>Chipola!C28</f>
        <v>0</v>
      </c>
      <c r="N12" s="25">
        <f>Chipola!C29</f>
        <v>0</v>
      </c>
      <c r="O12" s="25">
        <f>Chipola!C30</f>
        <v>0</v>
      </c>
      <c r="P12" s="57">
        <f>Chipola!C31</f>
        <v>0</v>
      </c>
      <c r="Q12" s="61">
        <f>SUM(K12:P12)</f>
        <v>0</v>
      </c>
    </row>
    <row r="13" spans="1:19" ht="15.95" customHeight="1">
      <c r="A13" s="24" t="s">
        <v>93</v>
      </c>
      <c r="B13" s="25">
        <f>Daytona!$C13</f>
        <v>0</v>
      </c>
      <c r="C13" s="25">
        <f>Daytona!$C14</f>
        <v>0</v>
      </c>
      <c r="D13" s="25">
        <f>Daytona!$C15</f>
        <v>79854</v>
      </c>
      <c r="E13" s="25">
        <f>Daytona!$C16</f>
        <v>0</v>
      </c>
      <c r="F13" s="25">
        <f>Daytona!$C17</f>
        <v>78328</v>
      </c>
      <c r="G13" s="57">
        <f>Daytona!$C18</f>
        <v>0</v>
      </c>
      <c r="H13" s="61">
        <f t="shared" si="0"/>
        <v>158182</v>
      </c>
      <c r="J13" s="24" t="s">
        <v>93</v>
      </c>
      <c r="K13" s="25">
        <f>Daytona!$C26</f>
        <v>144710</v>
      </c>
      <c r="L13" s="25">
        <f>Daytona!$C27</f>
        <v>38500</v>
      </c>
      <c r="M13" s="25">
        <f>Daytona!$C28</f>
        <v>23913</v>
      </c>
      <c r="N13" s="25">
        <f>Daytona!$C29</f>
        <v>0</v>
      </c>
      <c r="O13" s="25">
        <f>Daytona!$C30</f>
        <v>559887</v>
      </c>
      <c r="P13" s="57">
        <f>Daytona!$C31</f>
        <v>10249</v>
      </c>
      <c r="Q13" s="61">
        <f>SUM(K13:P13)</f>
        <v>777259</v>
      </c>
    </row>
    <row r="14" spans="1:19" ht="15.95" customHeight="1">
      <c r="A14" s="24" t="s">
        <v>94</v>
      </c>
      <c r="B14" s="25">
        <f>'Florida Southwestern'!$C13</f>
        <v>0</v>
      </c>
      <c r="C14" s="25">
        <f>'Florida Southwestern'!$C14</f>
        <v>0</v>
      </c>
      <c r="D14" s="25">
        <f>'Florida Southwestern'!$C15</f>
        <v>0</v>
      </c>
      <c r="E14" s="25">
        <f>'Florida Southwestern'!$C16</f>
        <v>0</v>
      </c>
      <c r="F14" s="25">
        <f>'Florida Southwestern'!$C17</f>
        <v>0</v>
      </c>
      <c r="G14" s="57">
        <f>'Florida Southwestern'!$C18</f>
        <v>0</v>
      </c>
      <c r="H14" s="61">
        <f t="shared" si="0"/>
        <v>0</v>
      </c>
      <c r="J14" s="24" t="s">
        <v>94</v>
      </c>
      <c r="K14" s="25">
        <f>'Florida Southwestern'!$C26</f>
        <v>0</v>
      </c>
      <c r="L14" s="25">
        <f>'Florida Southwestern'!$C27</f>
        <v>0</v>
      </c>
      <c r="M14" s="25">
        <f>'Florida Southwestern'!$C28</f>
        <v>0</v>
      </c>
      <c r="N14" s="25">
        <f>'Florida Southwestern'!$C29</f>
        <v>0</v>
      </c>
      <c r="O14" s="25">
        <f>'Florida Southwestern'!$C30</f>
        <v>0</v>
      </c>
      <c r="P14" s="57">
        <f>'Florida Southwestern'!$C31</f>
        <v>0</v>
      </c>
      <c r="Q14" s="61">
        <f t="shared" ref="Q14:Q36" si="1">SUM(K14:P14)</f>
        <v>0</v>
      </c>
    </row>
    <row r="15" spans="1:19" ht="15.95" customHeight="1">
      <c r="A15" s="24" t="s">
        <v>95</v>
      </c>
      <c r="B15" s="28">
        <f>'FSC Jacksonville'!$C13</f>
        <v>0</v>
      </c>
      <c r="C15" s="28">
        <f>'FSC Jacksonville'!$C14</f>
        <v>30343.11</v>
      </c>
      <c r="D15" s="28">
        <f>'FSC Jacksonville'!$C15</f>
        <v>22093.67</v>
      </c>
      <c r="E15" s="28">
        <f>'FSC Jacksonville'!$C16</f>
        <v>0</v>
      </c>
      <c r="F15" s="28">
        <f>'FSC Jacksonville'!$C17</f>
        <v>500881.77</v>
      </c>
      <c r="G15" s="58">
        <f>'FSC Jacksonville'!$C18</f>
        <v>0</v>
      </c>
      <c r="H15" s="61">
        <f>SUM(B15:G15)</f>
        <v>553318.55000000005</v>
      </c>
      <c r="J15" s="24" t="s">
        <v>95</v>
      </c>
      <c r="K15" s="28">
        <f>'FSC Jacksonville'!$C26</f>
        <v>6892.38</v>
      </c>
      <c r="L15" s="28">
        <f>'FSC Jacksonville'!$C27</f>
        <v>265940.49</v>
      </c>
      <c r="M15" s="28">
        <f>'FSC Jacksonville'!$C28</f>
        <v>0</v>
      </c>
      <c r="N15" s="28">
        <f>'FSC Jacksonville'!$C29</f>
        <v>0</v>
      </c>
      <c r="O15" s="28">
        <f>'FSC Jacksonville'!$C30</f>
        <v>196526.49</v>
      </c>
      <c r="P15" s="58">
        <f>'FSC Jacksonville'!$C31</f>
        <v>0</v>
      </c>
      <c r="Q15" s="61">
        <f>SUM(K15:P15)</f>
        <v>469359.35999999999</v>
      </c>
    </row>
    <row r="16" spans="1:19" ht="15.95" customHeight="1">
      <c r="A16" s="24" t="s">
        <v>113</v>
      </c>
      <c r="B16" s="28">
        <f>'Florida Keys'!$C13</f>
        <v>0</v>
      </c>
      <c r="C16" s="28">
        <f>'Florida Keys'!$C14</f>
        <v>0</v>
      </c>
      <c r="D16" s="28">
        <f>'Florida Keys'!$C15</f>
        <v>0</v>
      </c>
      <c r="E16" s="28">
        <f>'Florida Keys'!$C16</f>
        <v>0</v>
      </c>
      <c r="F16" s="28">
        <f>'Florida Keys'!$C17</f>
        <v>0</v>
      </c>
      <c r="G16" s="58">
        <f>'Florida Keys'!$C18</f>
        <v>0</v>
      </c>
      <c r="H16" s="61">
        <f t="shared" si="0"/>
        <v>0</v>
      </c>
      <c r="J16" s="24" t="s">
        <v>113</v>
      </c>
      <c r="K16" s="28">
        <f>'Florida Keys'!$C26</f>
        <v>0</v>
      </c>
      <c r="L16" s="28">
        <f>'Florida Keys'!$C27</f>
        <v>0</v>
      </c>
      <c r="M16" s="28">
        <f>'Florida Keys'!$C28</f>
        <v>0</v>
      </c>
      <c r="N16" s="28">
        <f>'Florida Keys'!$C29</f>
        <v>0</v>
      </c>
      <c r="O16" s="28">
        <f>'Florida Keys'!$C30</f>
        <v>0</v>
      </c>
      <c r="P16" s="58">
        <f>'Florida Keys'!$C31</f>
        <v>0</v>
      </c>
      <c r="Q16" s="61">
        <f t="shared" si="1"/>
        <v>0</v>
      </c>
    </row>
    <row r="17" spans="1:17" ht="15.95" customHeight="1">
      <c r="A17" s="24" t="s">
        <v>96</v>
      </c>
      <c r="B17" s="28">
        <f>'Gulf Coast'!$C13</f>
        <v>0</v>
      </c>
      <c r="C17" s="28">
        <f>'Gulf Coast'!$C14</f>
        <v>0</v>
      </c>
      <c r="D17" s="28">
        <f>'Gulf Coast'!$C15</f>
        <v>0</v>
      </c>
      <c r="E17" s="28">
        <f>'Gulf Coast'!$C16</f>
        <v>0</v>
      </c>
      <c r="F17" s="28">
        <f>'Gulf Coast'!$C17</f>
        <v>0</v>
      </c>
      <c r="G17" s="58">
        <f>'Gulf Coast'!$C18</f>
        <v>0</v>
      </c>
      <c r="H17" s="61">
        <f t="shared" si="0"/>
        <v>0</v>
      </c>
      <c r="J17" s="24" t="s">
        <v>96</v>
      </c>
      <c r="K17" s="28">
        <f>'Gulf Coast'!$C26</f>
        <v>0</v>
      </c>
      <c r="L17" s="28">
        <f>'Gulf Coast'!$C27</f>
        <v>0</v>
      </c>
      <c r="M17" s="28">
        <f>'Gulf Coast'!$C28</f>
        <v>0</v>
      </c>
      <c r="N17" s="28">
        <f>'Gulf Coast'!$C29</f>
        <v>0</v>
      </c>
      <c r="O17" s="28">
        <f>'Gulf Coast'!$C30</f>
        <v>0</v>
      </c>
      <c r="P17" s="58">
        <f>'Gulf Coast'!$C31</f>
        <v>0</v>
      </c>
      <c r="Q17" s="61">
        <f t="shared" si="1"/>
        <v>0</v>
      </c>
    </row>
    <row r="18" spans="1:17" ht="15.95" customHeight="1">
      <c r="A18" s="24" t="s">
        <v>97</v>
      </c>
      <c r="B18" s="28">
        <f>Hillsborough!$C13</f>
        <v>275985</v>
      </c>
      <c r="C18" s="28">
        <f>Hillsborough!$C14</f>
        <v>261974</v>
      </c>
      <c r="D18" s="28">
        <f>Hillsborough!$C15</f>
        <v>0</v>
      </c>
      <c r="E18" s="28">
        <f>Hillsborough!$C16</f>
        <v>0</v>
      </c>
      <c r="F18" s="28">
        <f>Hillsborough!$C17</f>
        <v>57066</v>
      </c>
      <c r="G18" s="58">
        <f>Hillsborough!$C18</f>
        <v>0</v>
      </c>
      <c r="H18" s="61">
        <f t="shared" si="0"/>
        <v>595025</v>
      </c>
      <c r="J18" s="24" t="s">
        <v>97</v>
      </c>
      <c r="K18" s="28">
        <f>Hillsborough!$C26</f>
        <v>33500</v>
      </c>
      <c r="L18" s="28">
        <f>Hillsborough!$C27</f>
        <v>0</v>
      </c>
      <c r="M18" s="28">
        <f>Hillsborough!$C28</f>
        <v>0</v>
      </c>
      <c r="N18" s="28">
        <f>Hillsborough!$C29</f>
        <v>0</v>
      </c>
      <c r="O18" s="28">
        <f>Hillsborough!$C30</f>
        <v>305272</v>
      </c>
      <c r="P18" s="58">
        <f>Hillsborough!$C31</f>
        <v>0</v>
      </c>
      <c r="Q18" s="61">
        <f t="shared" si="1"/>
        <v>338772</v>
      </c>
    </row>
    <row r="19" spans="1:17" ht="15.95" customHeight="1">
      <c r="A19" s="24" t="s">
        <v>98</v>
      </c>
      <c r="B19" s="28">
        <f>'Indian River'!$C13</f>
        <v>0</v>
      </c>
      <c r="C19" s="28">
        <f>'Indian River'!$C14</f>
        <v>0</v>
      </c>
      <c r="D19" s="28">
        <f>'Indian River'!$C15</f>
        <v>0</v>
      </c>
      <c r="E19" s="28">
        <f>'Indian River'!$C16</f>
        <v>0</v>
      </c>
      <c r="F19" s="28">
        <f>'Indian River'!$C17</f>
        <v>21583.58</v>
      </c>
      <c r="G19" s="58">
        <f>'Indian River'!$C18</f>
        <v>0</v>
      </c>
      <c r="H19" s="61">
        <f t="shared" si="0"/>
        <v>21583.58</v>
      </c>
      <c r="J19" s="24" t="s">
        <v>98</v>
      </c>
      <c r="K19" s="28">
        <f>'Indian River'!$C26</f>
        <v>0</v>
      </c>
      <c r="L19" s="28">
        <f>'Indian River'!$C27</f>
        <v>1500</v>
      </c>
      <c r="M19" s="28">
        <f>'Indian River'!$C28</f>
        <v>0</v>
      </c>
      <c r="N19" s="28">
        <f>'Indian River'!$C29</f>
        <v>0</v>
      </c>
      <c r="O19" s="28">
        <f>'Indian River'!$C30</f>
        <v>23996</v>
      </c>
      <c r="P19" s="58">
        <f>'Indian River'!$C31</f>
        <v>0</v>
      </c>
      <c r="Q19" s="61">
        <f t="shared" si="1"/>
        <v>25496</v>
      </c>
    </row>
    <row r="20" spans="1:17" ht="15.95" customHeight="1">
      <c r="A20" s="24" t="s">
        <v>115</v>
      </c>
      <c r="B20" s="25">
        <f>'Florida Gateway'!$C13</f>
        <v>0</v>
      </c>
      <c r="C20" s="25">
        <f>'Florida Gateway'!$C14</f>
        <v>0</v>
      </c>
      <c r="D20" s="25">
        <f>'Florida Gateway'!$C15</f>
        <v>0</v>
      </c>
      <c r="E20" s="25">
        <f>'Florida Gateway'!$C16</f>
        <v>0</v>
      </c>
      <c r="F20" s="25">
        <f>'Florida Gateway'!$C17</f>
        <v>0</v>
      </c>
      <c r="G20" s="57">
        <f>'Florida Gateway'!$C18</f>
        <v>0</v>
      </c>
      <c r="H20" s="61">
        <f>SUM(B20:G20)</f>
        <v>0</v>
      </c>
      <c r="J20" s="24" t="s">
        <v>115</v>
      </c>
      <c r="K20" s="25">
        <f>'Florida Gateway'!$C26</f>
        <v>0</v>
      </c>
      <c r="L20" s="25">
        <f>'Florida Gateway'!$C27</f>
        <v>0</v>
      </c>
      <c r="M20" s="25">
        <f>'Florida Gateway'!$C28</f>
        <v>0</v>
      </c>
      <c r="N20" s="25">
        <f>'Florida Gateway'!$C29</f>
        <v>0</v>
      </c>
      <c r="O20" s="25">
        <f>'Florida Gateway'!$C30</f>
        <v>0</v>
      </c>
      <c r="P20" s="57">
        <f>'Florida Gateway'!$C31</f>
        <v>0</v>
      </c>
      <c r="Q20" s="61">
        <f>SUM(K20:P20)</f>
        <v>0</v>
      </c>
    </row>
    <row r="21" spans="1:17" ht="15.95" customHeight="1">
      <c r="A21" s="24" t="s">
        <v>114</v>
      </c>
      <c r="B21" s="28">
        <f>'Lake-Sumter'!$C13</f>
        <v>0</v>
      </c>
      <c r="C21" s="28">
        <f>'Lake-Sumter'!$C14</f>
        <v>0</v>
      </c>
      <c r="D21" s="28">
        <f>'Lake-Sumter'!$C15</f>
        <v>0</v>
      </c>
      <c r="E21" s="28">
        <f>'Lake-Sumter'!$C16</f>
        <v>0</v>
      </c>
      <c r="F21" s="28">
        <f>'Lake-Sumter'!$C17</f>
        <v>0</v>
      </c>
      <c r="G21" s="58">
        <f>'Lake-Sumter'!$C18</f>
        <v>0</v>
      </c>
      <c r="H21" s="61">
        <f t="shared" si="0"/>
        <v>0</v>
      </c>
      <c r="J21" s="24" t="s">
        <v>114</v>
      </c>
      <c r="K21" s="28">
        <f>'Lake-Sumter'!$C26</f>
        <v>0</v>
      </c>
      <c r="L21" s="28">
        <f>'Lake-Sumter'!$C27</f>
        <v>6930</v>
      </c>
      <c r="M21" s="28">
        <f>'Lake-Sumter'!$C28</f>
        <v>0</v>
      </c>
      <c r="N21" s="28">
        <f>'Lake-Sumter'!$C29</f>
        <v>0</v>
      </c>
      <c r="O21" s="28">
        <f>'Lake-Sumter'!$C30</f>
        <v>0</v>
      </c>
      <c r="P21" s="58">
        <f>'Lake-Sumter'!$C31</f>
        <v>0</v>
      </c>
      <c r="Q21" s="61">
        <f t="shared" si="1"/>
        <v>6930</v>
      </c>
    </row>
    <row r="22" spans="1:17" ht="15.95" customHeight="1">
      <c r="A22" s="24" t="s">
        <v>99</v>
      </c>
      <c r="B22" s="28">
        <f>'State College of Florida'!$C13</f>
        <v>0</v>
      </c>
      <c r="C22" s="28">
        <f>'State College of Florida'!$C14</f>
        <v>180520.76</v>
      </c>
      <c r="D22" s="28">
        <f>'State College of Florida'!$C15</f>
        <v>0</v>
      </c>
      <c r="E22" s="28">
        <f>'State College of Florida'!$C16</f>
        <v>0</v>
      </c>
      <c r="F22" s="28">
        <f>'State College of Florida'!$C17</f>
        <v>18840.939999999999</v>
      </c>
      <c r="G22" s="58">
        <f>'State College of Florida'!$C18</f>
        <v>0</v>
      </c>
      <c r="H22" s="61">
        <f>SUM(B22:G22)</f>
        <v>199361.7</v>
      </c>
      <c r="J22" s="24" t="s">
        <v>99</v>
      </c>
      <c r="K22" s="28">
        <f>'State College of Florida'!$C26</f>
        <v>0</v>
      </c>
      <c r="L22" s="28">
        <f>'State College of Florida'!$C27</f>
        <v>0</v>
      </c>
      <c r="M22" s="28">
        <f>'State College of Florida'!$C28</f>
        <v>0</v>
      </c>
      <c r="N22" s="28">
        <f>'State College of Florida'!$C29</f>
        <v>0</v>
      </c>
      <c r="O22" s="28">
        <f>'State College of Florida'!$C30</f>
        <v>407.48</v>
      </c>
      <c r="P22" s="58">
        <f>'State College of Florida'!$C31</f>
        <v>0</v>
      </c>
      <c r="Q22" s="61">
        <f>SUM(K22:P22)</f>
        <v>407.48</v>
      </c>
    </row>
    <row r="23" spans="1:17" ht="15.95" customHeight="1">
      <c r="A23" s="24" t="s">
        <v>100</v>
      </c>
      <c r="B23" s="28">
        <f>'Miami Dade'!$C13</f>
        <v>55450.5</v>
      </c>
      <c r="C23" s="28">
        <f>'Miami Dade'!$C14</f>
        <v>2334017.65</v>
      </c>
      <c r="D23" s="28">
        <f>'Miami Dade'!$C15</f>
        <v>66366.600000000006</v>
      </c>
      <c r="E23" s="28">
        <f>'Miami Dade'!$C16</f>
        <v>0</v>
      </c>
      <c r="F23" s="28">
        <f>'Miami Dade'!$C17</f>
        <v>219846.47</v>
      </c>
      <c r="G23" s="58">
        <f>'Miami Dade'!$C18</f>
        <v>0</v>
      </c>
      <c r="H23" s="61">
        <f t="shared" si="0"/>
        <v>2675681.2200000002</v>
      </c>
      <c r="J23" s="24" t="s">
        <v>100</v>
      </c>
      <c r="K23" s="28">
        <f>'Miami Dade'!$C26</f>
        <v>0</v>
      </c>
      <c r="L23" s="28">
        <f>'Miami Dade'!$C27</f>
        <v>0</v>
      </c>
      <c r="M23" s="28">
        <f>'Miami Dade'!$C28</f>
        <v>0</v>
      </c>
      <c r="N23" s="28">
        <f>'Miami Dade'!$C29</f>
        <v>0</v>
      </c>
      <c r="O23" s="28">
        <f>'Miami Dade'!$C30</f>
        <v>0</v>
      </c>
      <c r="P23" s="58">
        <f>'Miami Dade'!$C31</f>
        <v>0</v>
      </c>
      <c r="Q23" s="61">
        <f t="shared" si="1"/>
        <v>0</v>
      </c>
    </row>
    <row r="24" spans="1:17" ht="15.95" customHeight="1">
      <c r="A24" s="24" t="s">
        <v>116</v>
      </c>
      <c r="B24" s="28">
        <f>'North Florida'!$C13</f>
        <v>0</v>
      </c>
      <c r="C24" s="28">
        <f>'North Florida'!$C14</f>
        <v>0</v>
      </c>
      <c r="D24" s="28">
        <f>'North Florida'!$C15</f>
        <v>0</v>
      </c>
      <c r="E24" s="28">
        <f>'North Florida'!$C16</f>
        <v>0</v>
      </c>
      <c r="F24" s="28">
        <f>'North Florida'!$C17</f>
        <v>0</v>
      </c>
      <c r="G24" s="58">
        <f>'North Florida'!$C18</f>
        <v>0</v>
      </c>
      <c r="H24" s="61">
        <f t="shared" si="0"/>
        <v>0</v>
      </c>
      <c r="J24" s="24" t="s">
        <v>116</v>
      </c>
      <c r="K24" s="28">
        <f>'North Florida'!$C26</f>
        <v>0</v>
      </c>
      <c r="L24" s="28">
        <f>'North Florida'!$C27</f>
        <v>0</v>
      </c>
      <c r="M24" s="28">
        <f>'North Florida'!$C28</f>
        <v>0</v>
      </c>
      <c r="N24" s="28">
        <f>'North Florida'!$C29</f>
        <v>0</v>
      </c>
      <c r="O24" s="28">
        <f>'North Florida'!$C30</f>
        <v>0</v>
      </c>
      <c r="P24" s="58">
        <f>'North Florida'!$C31</f>
        <v>0</v>
      </c>
      <c r="Q24" s="61">
        <f t="shared" si="1"/>
        <v>0</v>
      </c>
    </row>
    <row r="25" spans="1:17" ht="15.95" customHeight="1">
      <c r="A25" s="24" t="s">
        <v>101</v>
      </c>
      <c r="B25" s="28">
        <f>'Northwest Florida '!$C13</f>
        <v>0</v>
      </c>
      <c r="C25" s="28">
        <f>'Northwest Florida '!$C14</f>
        <v>0</v>
      </c>
      <c r="D25" s="28">
        <f>'Northwest Florida '!$C15</f>
        <v>0</v>
      </c>
      <c r="E25" s="28">
        <f>'Northwest Florida '!$C16</f>
        <v>0</v>
      </c>
      <c r="F25" s="28">
        <f>'Northwest Florida '!$C17</f>
        <v>0</v>
      </c>
      <c r="G25" s="58">
        <f>'Northwest Florida '!$C18</f>
        <v>0</v>
      </c>
      <c r="H25" s="61">
        <f t="shared" si="0"/>
        <v>0</v>
      </c>
      <c r="J25" s="24" t="s">
        <v>101</v>
      </c>
      <c r="K25" s="28">
        <f>'Northwest Florida '!$C26</f>
        <v>0</v>
      </c>
      <c r="L25" s="28">
        <f>'Northwest Florida '!$C27</f>
        <v>0</v>
      </c>
      <c r="M25" s="28">
        <f>'Northwest Florida '!$C28</f>
        <v>0</v>
      </c>
      <c r="N25" s="28">
        <f>'Northwest Florida '!$C29</f>
        <v>0</v>
      </c>
      <c r="O25" s="28">
        <f>'Northwest Florida '!$C30</f>
        <v>0</v>
      </c>
      <c r="P25" s="58">
        <f>'Northwest Florida '!$C31</f>
        <v>0</v>
      </c>
      <c r="Q25" s="61">
        <f t="shared" si="1"/>
        <v>0</v>
      </c>
    </row>
    <row r="26" spans="1:17" ht="15.95" customHeight="1">
      <c r="A26" s="24" t="s">
        <v>102</v>
      </c>
      <c r="B26" s="28">
        <f>'Palm Beach'!$C13</f>
        <v>0</v>
      </c>
      <c r="C26" s="28">
        <f>'Palm Beach'!$C14</f>
        <v>477365.41</v>
      </c>
      <c r="D26" s="28">
        <f>'Palm Beach'!$C15</f>
        <v>177548.92</v>
      </c>
      <c r="E26" s="28">
        <f>'Palm Beach'!$C16</f>
        <v>0</v>
      </c>
      <c r="F26" s="28">
        <f>'Palm Beach'!$C17</f>
        <v>200883</v>
      </c>
      <c r="G26" s="58">
        <f>'Palm Beach'!$C18</f>
        <v>0</v>
      </c>
      <c r="H26" s="61">
        <f t="shared" si="0"/>
        <v>855797.33</v>
      </c>
      <c r="J26" s="24" t="s">
        <v>102</v>
      </c>
      <c r="K26" s="28">
        <f>'Palm Beach'!$C26</f>
        <v>0</v>
      </c>
      <c r="L26" s="28">
        <f>'Palm Beach'!$C27</f>
        <v>0</v>
      </c>
      <c r="M26" s="28">
        <f>'Palm Beach'!$C28</f>
        <v>0</v>
      </c>
      <c r="N26" s="28">
        <f>'Palm Beach'!$C29</f>
        <v>0</v>
      </c>
      <c r="O26" s="28">
        <f>'Palm Beach'!$C30</f>
        <v>0</v>
      </c>
      <c r="P26" s="58">
        <f>'Palm Beach'!$C31</f>
        <v>0</v>
      </c>
      <c r="Q26" s="61">
        <f t="shared" si="1"/>
        <v>0</v>
      </c>
    </row>
    <row r="27" spans="1:17" ht="15.95" customHeight="1">
      <c r="A27" s="24" t="s">
        <v>103</v>
      </c>
      <c r="B27" s="28">
        <f>'Pasco-Hernando'!$C13</f>
        <v>0</v>
      </c>
      <c r="C27" s="28">
        <f>'Pasco-Hernando'!$C14</f>
        <v>0</v>
      </c>
      <c r="D27" s="28">
        <f>'Pasco-Hernando'!$C15</f>
        <v>0</v>
      </c>
      <c r="E27" s="28">
        <f>'Pasco-Hernando'!$C16</f>
        <v>0</v>
      </c>
      <c r="F27" s="28">
        <f>'Pasco-Hernando'!$C17</f>
        <v>5850</v>
      </c>
      <c r="G27" s="58">
        <f>'Pasco-Hernando'!$C18</f>
        <v>0</v>
      </c>
      <c r="H27" s="61">
        <f t="shared" si="0"/>
        <v>5850</v>
      </c>
      <c r="J27" s="24" t="s">
        <v>103</v>
      </c>
      <c r="K27" s="28">
        <f>'Pasco-Hernando'!$C26</f>
        <v>0</v>
      </c>
      <c r="L27" s="28">
        <f>'Pasco-Hernando'!$C27</f>
        <v>0</v>
      </c>
      <c r="M27" s="28">
        <f>'Pasco-Hernando'!$C28</f>
        <v>0</v>
      </c>
      <c r="N27" s="28">
        <f>'Pasco-Hernando'!$C29</f>
        <v>0</v>
      </c>
      <c r="O27" s="28">
        <f>'Pasco-Hernando'!$C30</f>
        <v>0</v>
      </c>
      <c r="P27" s="58">
        <f>'Pasco-Hernando'!$C31</f>
        <v>0</v>
      </c>
      <c r="Q27" s="61">
        <f t="shared" si="1"/>
        <v>0</v>
      </c>
    </row>
    <row r="28" spans="1:17" ht="15.95" customHeight="1">
      <c r="A28" s="24" t="s">
        <v>104</v>
      </c>
      <c r="B28" s="28">
        <f>Pensacola!$C13</f>
        <v>0</v>
      </c>
      <c r="C28" s="28">
        <f>Pensacola!$C14</f>
        <v>0</v>
      </c>
      <c r="D28" s="28">
        <f>Pensacola!$C15</f>
        <v>0</v>
      </c>
      <c r="E28" s="28">
        <f>Pensacola!$C16</f>
        <v>0</v>
      </c>
      <c r="F28" s="28">
        <f>Pensacola!$C17</f>
        <v>4038</v>
      </c>
      <c r="G28" s="58">
        <f>Pensacola!$C18</f>
        <v>0</v>
      </c>
      <c r="H28" s="61">
        <f t="shared" si="0"/>
        <v>4038</v>
      </c>
      <c r="J28" s="24" t="s">
        <v>104</v>
      </c>
      <c r="K28" s="28">
        <f>Pensacola!$C26</f>
        <v>2000</v>
      </c>
      <c r="L28" s="28">
        <f>Pensacola!$C27</f>
        <v>0</v>
      </c>
      <c r="M28" s="28">
        <f>Pensacola!$C28</f>
        <v>0</v>
      </c>
      <c r="N28" s="28">
        <f>Pensacola!$C29</f>
        <v>0</v>
      </c>
      <c r="O28" s="28">
        <f>Pensacola!$C30</f>
        <v>0</v>
      </c>
      <c r="P28" s="58">
        <f>Pensacola!$C31</f>
        <v>0</v>
      </c>
      <c r="Q28" s="61">
        <f t="shared" si="1"/>
        <v>2000</v>
      </c>
    </row>
    <row r="29" spans="1:17" ht="15.95" customHeight="1">
      <c r="A29" s="24" t="s">
        <v>105</v>
      </c>
      <c r="B29" s="28">
        <f>'Polk '!$C13</f>
        <v>98370.97</v>
      </c>
      <c r="C29" s="28">
        <f>'Polk '!$C14</f>
        <v>0</v>
      </c>
      <c r="D29" s="28">
        <f>'Polk '!$C15</f>
        <v>0</v>
      </c>
      <c r="E29" s="28">
        <f>'Polk '!$C16</f>
        <v>0</v>
      </c>
      <c r="F29" s="28">
        <f>'Polk '!$C17</f>
        <v>2092229.47</v>
      </c>
      <c r="G29" s="58">
        <f>'Polk '!$C18</f>
        <v>0</v>
      </c>
      <c r="H29" s="61">
        <f t="shared" si="0"/>
        <v>2190600.44</v>
      </c>
      <c r="J29" s="24" t="s">
        <v>105</v>
      </c>
      <c r="K29" s="28">
        <f>'Polk '!$C26</f>
        <v>0</v>
      </c>
      <c r="L29" s="28">
        <f>'Polk '!$C27</f>
        <v>0</v>
      </c>
      <c r="M29" s="28">
        <f>'Polk '!$C28</f>
        <v>0</v>
      </c>
      <c r="N29" s="28">
        <f>'Polk '!$C29</f>
        <v>0</v>
      </c>
      <c r="O29" s="28">
        <f>'Polk '!$C30</f>
        <v>0</v>
      </c>
      <c r="P29" s="58">
        <f>'Polk '!$C31</f>
        <v>0</v>
      </c>
      <c r="Q29" s="61">
        <f t="shared" si="1"/>
        <v>0</v>
      </c>
    </row>
    <row r="30" spans="1:17" ht="15.95" customHeight="1">
      <c r="A30" s="24" t="s">
        <v>106</v>
      </c>
      <c r="B30" s="28">
        <f>'Saint Johns River'!$C13</f>
        <v>0</v>
      </c>
      <c r="C30" s="28">
        <f>'Saint Johns River'!$C14</f>
        <v>0</v>
      </c>
      <c r="D30" s="28">
        <f>'Saint Johns River'!$C15</f>
        <v>0</v>
      </c>
      <c r="E30" s="28">
        <f>'Saint Johns River'!$C16</f>
        <v>0</v>
      </c>
      <c r="F30" s="28">
        <f>'Saint Johns River'!$C17</f>
        <v>266836.51</v>
      </c>
      <c r="G30" s="58">
        <f>'Saint Johns River'!$C18</f>
        <v>0</v>
      </c>
      <c r="H30" s="61">
        <f t="shared" si="0"/>
        <v>266836.51</v>
      </c>
      <c r="J30" s="24" t="s">
        <v>106</v>
      </c>
      <c r="K30" s="28">
        <f>'Saint Johns River'!$C26</f>
        <v>0</v>
      </c>
      <c r="L30" s="28">
        <f>'Saint Johns River'!$C27</f>
        <v>0</v>
      </c>
      <c r="M30" s="28">
        <f>'Saint Johns River'!$C28</f>
        <v>0</v>
      </c>
      <c r="N30" s="28">
        <f>'Saint Johns River'!$C29</f>
        <v>0</v>
      </c>
      <c r="O30" s="28">
        <f>'Saint Johns River'!$C30</f>
        <v>322200</v>
      </c>
      <c r="P30" s="58">
        <f>'Saint Johns River'!$C31</f>
        <v>0</v>
      </c>
      <c r="Q30" s="61">
        <f t="shared" si="1"/>
        <v>322200</v>
      </c>
    </row>
    <row r="31" spans="1:17" ht="15.95" customHeight="1">
      <c r="A31" s="24" t="s">
        <v>107</v>
      </c>
      <c r="B31" s="28">
        <f>'Saint Pete'!$C13</f>
        <v>0</v>
      </c>
      <c r="C31" s="28">
        <f>'Saint Pete'!$C14</f>
        <v>0</v>
      </c>
      <c r="D31" s="28">
        <f>'Saint Pete'!$C15</f>
        <v>0</v>
      </c>
      <c r="E31" s="28">
        <f>'Saint Pete'!$C16</f>
        <v>0</v>
      </c>
      <c r="F31" s="28">
        <f>'Saint Pete'!$C17</f>
        <v>3182.42</v>
      </c>
      <c r="G31" s="58">
        <f>'Saint Pete'!$C18</f>
        <v>0</v>
      </c>
      <c r="H31" s="61">
        <f t="shared" si="0"/>
        <v>3182.42</v>
      </c>
      <c r="J31" s="24" t="s">
        <v>107</v>
      </c>
      <c r="K31" s="28">
        <f>'Saint Pete'!$C26</f>
        <v>0</v>
      </c>
      <c r="L31" s="28">
        <f>'Saint Pete'!$C27</f>
        <v>0</v>
      </c>
      <c r="M31" s="28">
        <f>'Saint Pete'!$C28</f>
        <v>0</v>
      </c>
      <c r="N31" s="28">
        <f>'Saint Pete'!$C29</f>
        <v>0</v>
      </c>
      <c r="O31" s="28">
        <f>'Saint Pete'!$C30</f>
        <v>0</v>
      </c>
      <c r="P31" s="58">
        <f>'Saint Pete'!$C31</f>
        <v>0</v>
      </c>
      <c r="Q31" s="61">
        <f t="shared" si="1"/>
        <v>0</v>
      </c>
    </row>
    <row r="32" spans="1:17" ht="15.95" customHeight="1">
      <c r="A32" s="24" t="s">
        <v>108</v>
      </c>
      <c r="B32" s="28">
        <f>'Santa Fe'!$C13</f>
        <v>0</v>
      </c>
      <c r="C32" s="28">
        <f>'Santa Fe'!$C14</f>
        <v>0</v>
      </c>
      <c r="D32" s="28">
        <f>'Santa Fe'!$C15</f>
        <v>0</v>
      </c>
      <c r="E32" s="28">
        <f>'Santa Fe'!$C16</f>
        <v>0</v>
      </c>
      <c r="F32" s="28">
        <f>'Santa Fe'!$C17</f>
        <v>169805.7</v>
      </c>
      <c r="G32" s="58">
        <f>'Santa Fe'!$C18</f>
        <v>0</v>
      </c>
      <c r="H32" s="61">
        <f t="shared" si="0"/>
        <v>169805.7</v>
      </c>
      <c r="J32" s="24" t="s">
        <v>108</v>
      </c>
      <c r="K32" s="28">
        <f>'Santa Fe'!$C26</f>
        <v>0</v>
      </c>
      <c r="L32" s="28">
        <f>'Santa Fe'!$C27</f>
        <v>3673</v>
      </c>
      <c r="M32" s="28">
        <f>'Santa Fe'!$C28</f>
        <v>0</v>
      </c>
      <c r="N32" s="28">
        <f>'Santa Fe'!$C29</f>
        <v>85549</v>
      </c>
      <c r="O32" s="28">
        <f>'Santa Fe'!$C30</f>
        <v>839509.15</v>
      </c>
      <c r="P32" s="58">
        <f>'Santa Fe'!$C31</f>
        <v>4680.25</v>
      </c>
      <c r="Q32" s="61">
        <f t="shared" si="1"/>
        <v>933411.4</v>
      </c>
    </row>
    <row r="33" spans="1:17" ht="15.95" customHeight="1">
      <c r="A33" s="24" t="s">
        <v>109</v>
      </c>
      <c r="B33" s="28">
        <f>Seminole!$C13</f>
        <v>64696.05</v>
      </c>
      <c r="C33" s="28">
        <f>Seminole!$C14</f>
        <v>38256.68</v>
      </c>
      <c r="D33" s="28">
        <f>Seminole!$C15</f>
        <v>426468.88</v>
      </c>
      <c r="E33" s="28">
        <f>Seminole!$C16</f>
        <v>14372</v>
      </c>
      <c r="F33" s="28">
        <f>Seminole!$C17</f>
        <v>627287.92000000004</v>
      </c>
      <c r="G33" s="58">
        <f>Seminole!$C18</f>
        <v>23890.53</v>
      </c>
      <c r="H33" s="61">
        <f t="shared" si="0"/>
        <v>1194972.06</v>
      </c>
      <c r="J33" s="24" t="s">
        <v>109</v>
      </c>
      <c r="K33" s="28">
        <f>Seminole!$C26</f>
        <v>0</v>
      </c>
      <c r="L33" s="28">
        <f>Seminole!$C27</f>
        <v>0</v>
      </c>
      <c r="M33" s="28">
        <f>Seminole!$C28</f>
        <v>0</v>
      </c>
      <c r="N33" s="28">
        <f>Seminole!$C29</f>
        <v>0</v>
      </c>
      <c r="O33" s="28">
        <f>Seminole!$C30</f>
        <v>10515</v>
      </c>
      <c r="P33" s="58">
        <f>Seminole!$C31</f>
        <v>0</v>
      </c>
      <c r="Q33" s="61">
        <f t="shared" si="1"/>
        <v>10515</v>
      </c>
    </row>
    <row r="34" spans="1:17" ht="15.95" customHeight="1">
      <c r="A34" s="24" t="s">
        <v>117</v>
      </c>
      <c r="B34" s="28">
        <f>'South Florida '!$C13</f>
        <v>0</v>
      </c>
      <c r="C34" s="28">
        <f>'South Florida '!$C14</f>
        <v>0</v>
      </c>
      <c r="D34" s="28">
        <f>'South Florida '!$C15</f>
        <v>0</v>
      </c>
      <c r="E34" s="28">
        <f>'South Florida '!$C16</f>
        <v>0</v>
      </c>
      <c r="F34" s="28">
        <f>'South Florida '!$C17</f>
        <v>0</v>
      </c>
      <c r="G34" s="58">
        <f>'South Florida '!$C18</f>
        <v>0</v>
      </c>
      <c r="H34" s="61">
        <f t="shared" si="0"/>
        <v>0</v>
      </c>
      <c r="J34" s="24" t="s">
        <v>117</v>
      </c>
      <c r="K34" s="28">
        <f>'South Florida '!$C26</f>
        <v>0</v>
      </c>
      <c r="L34" s="28">
        <f>'South Florida '!$C27</f>
        <v>0</v>
      </c>
      <c r="M34" s="28">
        <f>'South Florida '!$C28</f>
        <v>0</v>
      </c>
      <c r="N34" s="28">
        <f>'South Florida '!$C29</f>
        <v>0</v>
      </c>
      <c r="O34" s="28">
        <f>'South Florida '!$C30</f>
        <v>0</v>
      </c>
      <c r="P34" s="58">
        <f>'South Florida '!$C31</f>
        <v>0</v>
      </c>
      <c r="Q34" s="61">
        <f t="shared" si="1"/>
        <v>0</v>
      </c>
    </row>
    <row r="35" spans="1:17" ht="15.95" customHeight="1">
      <c r="A35" s="24" t="s">
        <v>110</v>
      </c>
      <c r="B35" s="28">
        <f>Tallahassee!$C13</f>
        <v>0</v>
      </c>
      <c r="C35" s="28">
        <f>Tallahassee!$C14</f>
        <v>0</v>
      </c>
      <c r="D35" s="28">
        <f>Tallahassee!$C15</f>
        <v>0</v>
      </c>
      <c r="E35" s="28">
        <f>Tallahassee!$C16</f>
        <v>0</v>
      </c>
      <c r="F35" s="28">
        <f>Tallahassee!$C17</f>
        <v>0</v>
      </c>
      <c r="G35" s="58">
        <f>Tallahassee!$C18</f>
        <v>0</v>
      </c>
      <c r="H35" s="61">
        <f t="shared" si="0"/>
        <v>0</v>
      </c>
      <c r="J35" s="24" t="s">
        <v>110</v>
      </c>
      <c r="K35" s="28">
        <f>Tallahassee!$C26</f>
        <v>0</v>
      </c>
      <c r="L35" s="28">
        <f>Tallahassee!$C27</f>
        <v>0</v>
      </c>
      <c r="M35" s="28">
        <f>Tallahassee!$C28</f>
        <v>0</v>
      </c>
      <c r="N35" s="28">
        <f>Tallahassee!$C29</f>
        <v>0</v>
      </c>
      <c r="O35" s="28">
        <f>Tallahassee!$C30</f>
        <v>0</v>
      </c>
      <c r="P35" s="58">
        <f>Tallahassee!$C31</f>
        <v>0</v>
      </c>
      <c r="Q35" s="61">
        <f t="shared" si="1"/>
        <v>0</v>
      </c>
    </row>
    <row r="36" spans="1:17" ht="15.95" customHeight="1" thickBot="1">
      <c r="A36" s="29" t="s">
        <v>111</v>
      </c>
      <c r="B36" s="30">
        <f>Valencia!$C13</f>
        <v>120776.38</v>
      </c>
      <c r="C36" s="30">
        <f>Valencia!$C14</f>
        <v>200162.42</v>
      </c>
      <c r="D36" s="30">
        <f>Valencia!$C15</f>
        <v>5051.3500000000004</v>
      </c>
      <c r="E36" s="30">
        <f>Valencia!$C16</f>
        <v>0</v>
      </c>
      <c r="F36" s="30">
        <f>Valencia!$C17</f>
        <v>99818.69</v>
      </c>
      <c r="G36" s="59">
        <f>Valencia!$C18</f>
        <v>0</v>
      </c>
      <c r="H36" s="61">
        <f t="shared" si="0"/>
        <v>425808.84</v>
      </c>
      <c r="J36" s="29" t="s">
        <v>111</v>
      </c>
      <c r="K36" s="30">
        <f>Valencia!$C26</f>
        <v>0</v>
      </c>
      <c r="L36" s="30">
        <f>Valencia!$C27</f>
        <v>0</v>
      </c>
      <c r="M36" s="30">
        <f>Valencia!$C28</f>
        <v>0</v>
      </c>
      <c r="N36" s="30">
        <f>Valencia!$C29</f>
        <v>0</v>
      </c>
      <c r="O36" s="30">
        <f>Valencia!$C30</f>
        <v>0</v>
      </c>
      <c r="P36" s="59">
        <f>Valencia!$C31</f>
        <v>0</v>
      </c>
      <c r="Q36" s="61">
        <f t="shared" si="1"/>
        <v>0</v>
      </c>
    </row>
    <row r="37" spans="1:17" ht="21.95" customHeight="1" thickBot="1">
      <c r="A37" s="32" t="s">
        <v>65</v>
      </c>
      <c r="B37" s="33">
        <f t="shared" ref="B37:H37" si="2">SUM(B9:B36)</f>
        <v>1303536.2400000002</v>
      </c>
      <c r="C37" s="33">
        <f t="shared" si="2"/>
        <v>6050110.9100000001</v>
      </c>
      <c r="D37" s="33">
        <f t="shared" si="2"/>
        <v>929841.12</v>
      </c>
      <c r="E37" s="33">
        <f t="shared" si="2"/>
        <v>256558</v>
      </c>
      <c r="F37" s="33">
        <f t="shared" si="2"/>
        <v>4500314.13</v>
      </c>
      <c r="G37" s="72">
        <f t="shared" si="2"/>
        <v>23890.53</v>
      </c>
      <c r="H37" s="66">
        <f t="shared" si="2"/>
        <v>13064250.93</v>
      </c>
      <c r="J37" s="32" t="s">
        <v>65</v>
      </c>
      <c r="K37" s="33">
        <f t="shared" ref="K37:Q37" si="3">SUM(K9:K36)</f>
        <v>187102.38</v>
      </c>
      <c r="L37" s="33">
        <f t="shared" si="3"/>
        <v>316543.49</v>
      </c>
      <c r="M37" s="33">
        <f t="shared" si="3"/>
        <v>23913</v>
      </c>
      <c r="N37" s="33">
        <f t="shared" si="3"/>
        <v>85549</v>
      </c>
      <c r="O37" s="33">
        <f t="shared" si="3"/>
        <v>2258313.12</v>
      </c>
      <c r="P37" s="72">
        <f t="shared" si="3"/>
        <v>14929.25</v>
      </c>
      <c r="Q37" s="66">
        <f t="shared" si="3"/>
        <v>2886350.2399999998</v>
      </c>
    </row>
    <row r="38" spans="1:17" ht="15.95" customHeight="1" thickTop="1"/>
    <row r="39" spans="1:17" ht="15.95" customHeight="1">
      <c r="A39" s="2"/>
      <c r="H39" s="12"/>
    </row>
    <row r="40" spans="1:17" ht="15.95" customHeight="1">
      <c r="A40" s="2"/>
    </row>
    <row r="41" spans="1:17" ht="18">
      <c r="F41" s="16"/>
      <c r="G41" s="16"/>
      <c r="H41" s="16"/>
      <c r="Q41" s="70"/>
    </row>
  </sheetData>
  <printOptions horizontalCentered="1"/>
  <pageMargins left="0.75" right="0.75" top="1" bottom="1" header="0.3" footer="0.55000000000000004"/>
  <pageSetup scale="65" orientation="landscape" r:id="rId1"/>
  <colBreaks count="1" manualBreakCount="1">
    <brk id="9" max="39"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118</v>
      </c>
      <c r="C5" s="268"/>
      <c r="D5" s="268"/>
      <c r="E5" s="268"/>
      <c r="F5" s="268"/>
      <c r="G5" s="266"/>
      <c r="H5" s="108"/>
      <c r="I5" s="108"/>
    </row>
    <row r="6" spans="1:13" ht="21.6" customHeight="1">
      <c r="A6" s="269"/>
      <c r="B6" s="270"/>
      <c r="C6" s="271"/>
      <c r="D6" s="270"/>
      <c r="E6" s="270"/>
      <c r="F6" s="270"/>
      <c r="G6" s="27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33178.980000000003</v>
      </c>
      <c r="F13" s="130">
        <v>0</v>
      </c>
      <c r="G13" s="131">
        <f t="shared" ref="G13:G18" si="0">SUM(C13:F13)</f>
        <v>33178.980000000003</v>
      </c>
      <c r="L13" s="132"/>
      <c r="M13" s="132"/>
    </row>
    <row r="14" spans="1:13" ht="21.6" customHeight="1">
      <c r="A14" s="133" t="s">
        <v>2</v>
      </c>
      <c r="B14" s="134" t="s">
        <v>6</v>
      </c>
      <c r="C14" s="135">
        <v>0</v>
      </c>
      <c r="D14" s="135">
        <v>0</v>
      </c>
      <c r="E14" s="135">
        <v>0</v>
      </c>
      <c r="F14" s="136">
        <v>2466</v>
      </c>
      <c r="G14" s="137">
        <f t="shared" si="0"/>
        <v>2466</v>
      </c>
      <c r="L14" s="132"/>
      <c r="M14" s="132"/>
    </row>
    <row r="15" spans="1:13" ht="21.6" customHeight="1">
      <c r="A15" s="133" t="s">
        <v>123</v>
      </c>
      <c r="B15" s="134" t="s">
        <v>7</v>
      </c>
      <c r="C15" s="135">
        <v>0</v>
      </c>
      <c r="D15" s="135">
        <v>0</v>
      </c>
      <c r="E15" s="135">
        <v>0</v>
      </c>
      <c r="F15" s="136">
        <v>0</v>
      </c>
      <c r="G15" s="137">
        <f t="shared" si="0"/>
        <v>0</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0</v>
      </c>
      <c r="D17" s="135">
        <v>3000</v>
      </c>
      <c r="E17" s="135">
        <v>0</v>
      </c>
      <c r="F17" s="136">
        <v>17678</v>
      </c>
      <c r="G17" s="137">
        <f>SUM(C17:F17)</f>
        <v>20678</v>
      </c>
      <c r="H17" s="138"/>
      <c r="I17" s="138"/>
      <c r="L17" s="132"/>
      <c r="M17" s="132"/>
    </row>
    <row r="18" spans="1:17" ht="21.6" customHeight="1" thickBot="1">
      <c r="A18" s="139" t="s">
        <v>14</v>
      </c>
      <c r="B18" s="140" t="s">
        <v>15</v>
      </c>
      <c r="C18" s="141">
        <v>0</v>
      </c>
      <c r="D18" s="141">
        <v>0</v>
      </c>
      <c r="E18" s="141">
        <v>0</v>
      </c>
      <c r="F18" s="142">
        <v>0</v>
      </c>
      <c r="G18" s="143">
        <f t="shared" si="0"/>
        <v>0</v>
      </c>
      <c r="H18" s="138"/>
      <c r="I18" s="138"/>
      <c r="J18" s="138"/>
    </row>
    <row r="19" spans="1:17" s="151" customFormat="1" ht="22.9" customHeight="1" thickBot="1">
      <c r="A19" s="144" t="s">
        <v>13</v>
      </c>
      <c r="B19" s="145"/>
      <c r="C19" s="146">
        <f>SUM(C13:C18)</f>
        <v>0</v>
      </c>
      <c r="D19" s="147">
        <f>SUM(D13:D18)</f>
        <v>3000</v>
      </c>
      <c r="E19" s="147">
        <f>SUM(E13:E18)</f>
        <v>33178.980000000003</v>
      </c>
      <c r="F19" s="148">
        <f>SUM(F13:F18)</f>
        <v>20144</v>
      </c>
      <c r="G19" s="149">
        <f>SUM(G13:G18)</f>
        <v>56322.98</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3000</v>
      </c>
      <c r="G26" s="177">
        <f t="shared" ref="G26:G31" si="1">SUM(C26:F26)</f>
        <v>3000</v>
      </c>
      <c r="H26" s="156"/>
      <c r="I26" s="156"/>
      <c r="J26" s="156"/>
      <c r="L26" s="172"/>
      <c r="M26" s="172"/>
      <c r="N26" s="172"/>
      <c r="O26" s="172"/>
      <c r="P26" s="172"/>
      <c r="Q26" s="172"/>
    </row>
    <row r="27" spans="1:17" ht="21.6" customHeight="1">
      <c r="A27" s="178" t="s">
        <v>2</v>
      </c>
      <c r="B27" s="179" t="s">
        <v>24</v>
      </c>
      <c r="C27" s="180">
        <v>6930</v>
      </c>
      <c r="D27" s="181">
        <v>0</v>
      </c>
      <c r="E27" s="181">
        <v>0</v>
      </c>
      <c r="F27" s="182">
        <v>2800</v>
      </c>
      <c r="G27" s="183">
        <f t="shared" si="1"/>
        <v>9730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34319.4</v>
      </c>
      <c r="E30" s="181">
        <v>128597.08</v>
      </c>
      <c r="F30" s="182">
        <v>2000</v>
      </c>
      <c r="G30" s="183">
        <f t="shared" si="1"/>
        <v>164916.48000000001</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6930</v>
      </c>
      <c r="D32" s="147">
        <f>SUM(D26:D31)</f>
        <v>34319.4</v>
      </c>
      <c r="E32" s="147">
        <f>SUM(E26:E31)</f>
        <v>128597.08</v>
      </c>
      <c r="F32" s="190">
        <f>SUM(F26:F31)</f>
        <v>7800</v>
      </c>
      <c r="G32" s="191">
        <f>SUM(G26:G31)</f>
        <v>177646.48</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3" footer="0.25"/>
  <pageSetup scale="68" orientation="landscape" horizontalDpi="300" verticalDpi="300" r:id="rId1"/>
  <headerFooter alignWithMargins="0">
    <oddFooter>&amp;L&amp;8&amp;Z&amp;F, &amp;D</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election activeCell="A2" sqref="A2"/>
    </sheetView>
  </sheetViews>
  <sheetFormatPr defaultColWidth="8.85546875" defaultRowHeight="12.75"/>
  <cols>
    <col min="1" max="1" width="31.85546875" style="109" customWidth="1"/>
    <col min="2" max="2" width="9" style="109" bestFit="1" customWidth="1"/>
    <col min="3" max="3" width="22.5703125" style="109" bestFit="1" customWidth="1"/>
    <col min="4" max="4" width="24.85546875" style="109" customWidth="1"/>
    <col min="5" max="5" width="19.5703125" style="109" bestFit="1" customWidth="1"/>
    <col min="6" max="7" width="21.570312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425781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35" customHeight="1" thickBot="1">
      <c r="A5" s="267" t="s">
        <v>54</v>
      </c>
      <c r="B5" s="268" t="s">
        <v>39</v>
      </c>
      <c r="C5" s="268"/>
      <c r="D5" s="268"/>
      <c r="E5" s="268"/>
      <c r="F5" s="268"/>
      <c r="G5" s="266"/>
      <c r="H5" s="108"/>
      <c r="I5" s="108"/>
    </row>
    <row r="6" spans="1:13" ht="21.6" customHeight="1">
      <c r="B6" s="110"/>
      <c r="C6" s="111"/>
      <c r="D6" s="110"/>
      <c r="E6" s="110"/>
      <c r="F6" s="110"/>
      <c r="G6" s="110"/>
      <c r="H6" s="112"/>
      <c r="I6" s="112"/>
    </row>
    <row r="7" spans="1:13" ht="21.6" customHeight="1">
      <c r="B7" s="110"/>
      <c r="C7" s="111"/>
      <c r="D7" s="110"/>
      <c r="E7" s="110"/>
      <c r="F7" s="110"/>
      <c r="G7" s="110"/>
      <c r="H7" s="112"/>
      <c r="I7" s="112"/>
    </row>
    <row r="8" spans="1:13" ht="25.3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0</v>
      </c>
      <c r="F13" s="130">
        <v>0</v>
      </c>
      <c r="G13" s="131">
        <f t="shared" ref="G13:G18" si="0">SUM(C13:F13)</f>
        <v>0</v>
      </c>
      <c r="L13" s="132"/>
      <c r="M13" s="132"/>
    </row>
    <row r="14" spans="1:13" ht="21.6" customHeight="1">
      <c r="A14" s="133" t="s">
        <v>2</v>
      </c>
      <c r="B14" s="134" t="s">
        <v>6</v>
      </c>
      <c r="C14" s="135">
        <v>180520.76</v>
      </c>
      <c r="D14" s="135">
        <v>0</v>
      </c>
      <c r="E14" s="135">
        <v>108910.29</v>
      </c>
      <c r="F14" s="136">
        <v>560</v>
      </c>
      <c r="G14" s="137">
        <f t="shared" si="0"/>
        <v>289991.05</v>
      </c>
      <c r="L14" s="132"/>
      <c r="M14" s="132"/>
    </row>
    <row r="15" spans="1:13" ht="21.6" customHeight="1">
      <c r="A15" s="133" t="s">
        <v>123</v>
      </c>
      <c r="B15" s="134" t="s">
        <v>7</v>
      </c>
      <c r="C15" s="135">
        <v>0</v>
      </c>
      <c r="D15" s="135">
        <v>0</v>
      </c>
      <c r="E15" s="135">
        <v>0</v>
      </c>
      <c r="F15" s="136">
        <v>0</v>
      </c>
      <c r="G15" s="137">
        <f t="shared" si="0"/>
        <v>0</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18840.939999999999</v>
      </c>
      <c r="D17" s="135">
        <v>0</v>
      </c>
      <c r="E17" s="135">
        <v>1705040.92</v>
      </c>
      <c r="F17" s="136">
        <v>12324.47</v>
      </c>
      <c r="G17" s="137">
        <f t="shared" si="0"/>
        <v>1736206.3299999998</v>
      </c>
      <c r="H17" s="138"/>
      <c r="I17" s="138"/>
      <c r="L17" s="132"/>
      <c r="M17" s="132"/>
    </row>
    <row r="18" spans="1:17" ht="21.6" customHeight="1" thickBot="1">
      <c r="A18" s="139" t="s">
        <v>14</v>
      </c>
      <c r="B18" s="140" t="s">
        <v>15</v>
      </c>
      <c r="C18" s="141">
        <v>0</v>
      </c>
      <c r="D18" s="141">
        <v>0</v>
      </c>
      <c r="E18" s="141">
        <v>120934.57</v>
      </c>
      <c r="F18" s="142"/>
      <c r="G18" s="143">
        <f t="shared" si="0"/>
        <v>120934.57</v>
      </c>
      <c r="H18" s="138"/>
      <c r="I18" s="138"/>
      <c r="J18" s="138"/>
    </row>
    <row r="19" spans="1:17" s="151" customFormat="1" ht="23.1" customHeight="1" thickBot="1">
      <c r="A19" s="144" t="s">
        <v>13</v>
      </c>
      <c r="B19" s="145"/>
      <c r="C19" s="146">
        <f>SUM(C13:C18)</f>
        <v>199361.7</v>
      </c>
      <c r="D19" s="147">
        <f>SUM(D13:D18)</f>
        <v>0</v>
      </c>
      <c r="E19" s="147">
        <f>SUM(E13:E18)</f>
        <v>1934885.78</v>
      </c>
      <c r="F19" s="148">
        <f>SUM(F13:F18)</f>
        <v>12884.47</v>
      </c>
      <c r="G19" s="149">
        <f>SUM(G13:G18)</f>
        <v>2147131.9499999997</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0</v>
      </c>
      <c r="G26" s="177">
        <f t="shared" ref="G26:G31" si="1">SUM(C26:F26)</f>
        <v>0</v>
      </c>
      <c r="H26" s="156"/>
      <c r="I26" s="156"/>
      <c r="J26" s="156"/>
      <c r="L26" s="172"/>
      <c r="M26" s="172"/>
      <c r="N26" s="172"/>
      <c r="O26" s="172"/>
      <c r="P26" s="172"/>
      <c r="Q26" s="172"/>
    </row>
    <row r="27" spans="1:17" ht="21.6" customHeight="1">
      <c r="A27" s="178" t="s">
        <v>2</v>
      </c>
      <c r="B27" s="179" t="s">
        <v>24</v>
      </c>
      <c r="C27" s="180">
        <v>0</v>
      </c>
      <c r="D27" s="181">
        <v>0</v>
      </c>
      <c r="E27" s="181">
        <v>0</v>
      </c>
      <c r="F27" s="182">
        <v>0</v>
      </c>
      <c r="G27" s="183">
        <f t="shared" si="1"/>
        <v>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407.48</v>
      </c>
      <c r="D30" s="181">
        <v>0</v>
      </c>
      <c r="E30" s="181">
        <v>1041.55</v>
      </c>
      <c r="F30" s="182">
        <v>6876.35</v>
      </c>
      <c r="G30" s="183">
        <f t="shared" si="1"/>
        <v>8325.380000000001</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7" customHeight="1" thickBot="1">
      <c r="A32" s="144" t="s">
        <v>21</v>
      </c>
      <c r="B32" s="145"/>
      <c r="C32" s="189">
        <f>SUM(C26:C31)</f>
        <v>407.48</v>
      </c>
      <c r="D32" s="147">
        <f>SUM(D26:D31)</f>
        <v>0</v>
      </c>
      <c r="E32" s="147">
        <f>SUM(E26:E31)</f>
        <v>1041.55</v>
      </c>
      <c r="F32" s="190">
        <f>SUM(F26:F31)</f>
        <v>6876.35</v>
      </c>
      <c r="G32" s="191">
        <f>SUM(G26:G31)</f>
        <v>8325.380000000001</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5" footer="0.25"/>
  <pageSetup scale="68" orientation="landscape" horizontalDpi="300" verticalDpi="300" r:id="rId1"/>
  <headerFooter alignWithMargins="0">
    <oddFooter>&amp;L&amp;8&amp;Z&amp;F, &amp;D</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election activeCell="A2" sqref="A2"/>
    </sheetView>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40</v>
      </c>
      <c r="C5" s="268"/>
      <c r="D5" s="268"/>
      <c r="E5" s="268"/>
      <c r="F5" s="268"/>
      <c r="G5" s="266"/>
      <c r="H5" s="108"/>
      <c r="I5" s="108"/>
    </row>
    <row r="6" spans="1:13" ht="21.6" customHeight="1">
      <c r="A6" s="269"/>
      <c r="B6" s="270"/>
      <c r="C6" s="271"/>
      <c r="D6" s="270"/>
      <c r="E6" s="270"/>
      <c r="F6" s="270"/>
      <c r="G6" s="270"/>
      <c r="H6" s="112"/>
      <c r="I6" s="112"/>
    </row>
    <row r="7" spans="1:13" ht="21.6" customHeight="1">
      <c r="A7" s="269"/>
      <c r="B7" s="270"/>
      <c r="C7" s="271"/>
      <c r="D7" s="270"/>
      <c r="E7" s="270"/>
      <c r="F7" s="270"/>
      <c r="G7" s="27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55450.5</v>
      </c>
      <c r="D13" s="129">
        <v>0</v>
      </c>
      <c r="E13" s="129">
        <v>0</v>
      </c>
      <c r="F13" s="130">
        <v>33090.410000000003</v>
      </c>
      <c r="G13" s="131">
        <f t="shared" ref="G13:G18" si="0">SUM(C13:F13)</f>
        <v>88540.91</v>
      </c>
      <c r="L13" s="132"/>
      <c r="M13" s="132"/>
    </row>
    <row r="14" spans="1:13" ht="21.6" customHeight="1">
      <c r="A14" s="133" t="s">
        <v>2</v>
      </c>
      <c r="B14" s="134" t="s">
        <v>6</v>
      </c>
      <c r="C14" s="135">
        <v>2334017.65</v>
      </c>
      <c r="D14" s="135">
        <v>0</v>
      </c>
      <c r="E14" s="135">
        <v>217637.5</v>
      </c>
      <c r="F14" s="136">
        <v>84992.87</v>
      </c>
      <c r="G14" s="137">
        <f t="shared" si="0"/>
        <v>2636648.02</v>
      </c>
      <c r="L14" s="132"/>
      <c r="M14" s="132"/>
    </row>
    <row r="15" spans="1:13" ht="21.6" customHeight="1">
      <c r="A15" s="133" t="s">
        <v>123</v>
      </c>
      <c r="B15" s="134" t="s">
        <v>7</v>
      </c>
      <c r="C15" s="135">
        <v>66366.600000000006</v>
      </c>
      <c r="D15" s="135">
        <v>0</v>
      </c>
      <c r="E15" s="135">
        <v>22990.06</v>
      </c>
      <c r="F15" s="136">
        <v>0</v>
      </c>
      <c r="G15" s="137">
        <f t="shared" si="0"/>
        <v>89356.66</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219846.47</v>
      </c>
      <c r="D17" s="135">
        <v>25919.1</v>
      </c>
      <c r="E17" s="135">
        <v>439739.9</v>
      </c>
      <c r="F17" s="136">
        <v>492371.54</v>
      </c>
      <c r="G17" s="137">
        <f t="shared" si="0"/>
        <v>1177877.01</v>
      </c>
      <c r="H17" s="138"/>
      <c r="I17" s="138"/>
      <c r="L17" s="132"/>
      <c r="M17" s="132"/>
    </row>
    <row r="18" spans="1:17" ht="21.6" customHeight="1" thickBot="1">
      <c r="A18" s="139" t="s">
        <v>14</v>
      </c>
      <c r="B18" s="140" t="s">
        <v>15</v>
      </c>
      <c r="C18" s="141">
        <v>0</v>
      </c>
      <c r="D18" s="141">
        <v>0</v>
      </c>
      <c r="E18" s="141">
        <v>950</v>
      </c>
      <c r="F18" s="142">
        <v>0</v>
      </c>
      <c r="G18" s="143">
        <f t="shared" si="0"/>
        <v>950</v>
      </c>
      <c r="H18" s="138"/>
      <c r="I18" s="138"/>
      <c r="J18" s="138"/>
    </row>
    <row r="19" spans="1:17" s="151" customFormat="1" ht="22.9" customHeight="1" thickBot="1">
      <c r="A19" s="144" t="s">
        <v>13</v>
      </c>
      <c r="B19" s="145"/>
      <c r="C19" s="146">
        <f>SUM(C13:C18)</f>
        <v>2675681.2200000002</v>
      </c>
      <c r="D19" s="147">
        <f>SUM(D13:D18)</f>
        <v>25919.1</v>
      </c>
      <c r="E19" s="147">
        <f>SUM(E13:E18)</f>
        <v>681317.46</v>
      </c>
      <c r="F19" s="148">
        <f>SUM(F13:F18)</f>
        <v>610454.81999999995</v>
      </c>
      <c r="G19" s="149">
        <f>SUM(G13:G18)</f>
        <v>3993372.6000000006</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0</v>
      </c>
      <c r="G26" s="177">
        <f t="shared" ref="G26:G31" si="1">SUM(C26:F26)</f>
        <v>0</v>
      </c>
      <c r="H26" s="156"/>
      <c r="I26" s="156"/>
      <c r="J26" s="156"/>
      <c r="L26" s="172"/>
      <c r="M26" s="172"/>
      <c r="N26" s="172"/>
      <c r="O26" s="172"/>
      <c r="P26" s="172"/>
      <c r="Q26" s="172"/>
    </row>
    <row r="27" spans="1:17" ht="21.6" customHeight="1">
      <c r="A27" s="178" t="s">
        <v>2</v>
      </c>
      <c r="B27" s="179" t="s">
        <v>24</v>
      </c>
      <c r="C27" s="180">
        <v>0</v>
      </c>
      <c r="D27" s="181">
        <v>0</v>
      </c>
      <c r="E27" s="181">
        <v>0</v>
      </c>
      <c r="F27" s="182">
        <v>0</v>
      </c>
      <c r="G27" s="183">
        <f t="shared" si="1"/>
        <v>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0</v>
      </c>
      <c r="E30" s="181">
        <v>0</v>
      </c>
      <c r="F30" s="182">
        <v>0</v>
      </c>
      <c r="G30" s="183">
        <f t="shared" si="1"/>
        <v>0</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0</v>
      </c>
      <c r="D32" s="147">
        <f>SUM(D26:D31)</f>
        <v>0</v>
      </c>
      <c r="E32" s="147">
        <f>SUM(E26:E31)</f>
        <v>0</v>
      </c>
      <c r="F32" s="190">
        <f>SUM(F26:F31)</f>
        <v>0</v>
      </c>
      <c r="G32" s="191">
        <f>SUM(G26:G31)</f>
        <v>0</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5" footer="0.25"/>
  <pageSetup scale="68" orientation="landscape" horizontalDpi="300" verticalDpi="300" r:id="rId1"/>
  <headerFooter alignWithMargins="0">
    <oddFooter>&amp;L&amp;8&amp;Z&amp;F, &amp;D</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election activeCell="A2" sqref="A2"/>
    </sheetView>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41</v>
      </c>
      <c r="C5" s="268"/>
      <c r="D5" s="268"/>
      <c r="E5" s="268"/>
      <c r="F5" s="268"/>
      <c r="G5" s="266"/>
      <c r="H5" s="108"/>
      <c r="I5" s="108"/>
    </row>
    <row r="6" spans="1:13" ht="21.6" customHeight="1">
      <c r="A6" s="269"/>
      <c r="B6" s="270"/>
      <c r="C6" s="271"/>
      <c r="D6" s="270"/>
      <c r="E6" s="270"/>
      <c r="F6" s="270"/>
      <c r="G6" s="27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0</v>
      </c>
      <c r="F13" s="130">
        <v>0</v>
      </c>
      <c r="G13" s="131">
        <f t="shared" ref="G13:G18" si="0">SUM(C13:F13)</f>
        <v>0</v>
      </c>
      <c r="L13" s="132"/>
      <c r="M13" s="132"/>
    </row>
    <row r="14" spans="1:13" ht="21.6" customHeight="1">
      <c r="A14" s="133" t="s">
        <v>2</v>
      </c>
      <c r="B14" s="134" t="s">
        <v>6</v>
      </c>
      <c r="C14" s="135">
        <v>0</v>
      </c>
      <c r="D14" s="135">
        <v>0</v>
      </c>
      <c r="E14" s="135">
        <v>0</v>
      </c>
      <c r="F14" s="136">
        <v>0</v>
      </c>
      <c r="G14" s="137">
        <f t="shared" si="0"/>
        <v>0</v>
      </c>
      <c r="L14" s="132"/>
      <c r="M14" s="132"/>
    </row>
    <row r="15" spans="1:13" ht="21.6" customHeight="1">
      <c r="A15" s="133" t="s">
        <v>123</v>
      </c>
      <c r="B15" s="134" t="s">
        <v>7</v>
      </c>
      <c r="C15" s="135">
        <v>0</v>
      </c>
      <c r="D15" s="135">
        <v>0</v>
      </c>
      <c r="E15" s="135">
        <v>0</v>
      </c>
      <c r="F15" s="136">
        <v>0</v>
      </c>
      <c r="G15" s="137">
        <f t="shared" si="0"/>
        <v>0</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0</v>
      </c>
      <c r="D17" s="135">
        <v>0</v>
      </c>
      <c r="E17" s="135">
        <v>0</v>
      </c>
      <c r="F17" s="136">
        <v>0</v>
      </c>
      <c r="G17" s="137">
        <f t="shared" si="0"/>
        <v>0</v>
      </c>
      <c r="H17" s="138"/>
      <c r="I17" s="138"/>
      <c r="L17" s="132"/>
      <c r="M17" s="132"/>
    </row>
    <row r="18" spans="1:17" ht="21.6" customHeight="1" thickBot="1">
      <c r="A18" s="139" t="s">
        <v>14</v>
      </c>
      <c r="B18" s="140" t="s">
        <v>15</v>
      </c>
      <c r="C18" s="141">
        <v>0</v>
      </c>
      <c r="D18" s="141">
        <v>0</v>
      </c>
      <c r="E18" s="141">
        <v>0</v>
      </c>
      <c r="F18" s="142">
        <v>0</v>
      </c>
      <c r="G18" s="143">
        <f t="shared" si="0"/>
        <v>0</v>
      </c>
      <c r="H18" s="138"/>
      <c r="I18" s="138"/>
      <c r="J18" s="138"/>
    </row>
    <row r="19" spans="1:17" s="151" customFormat="1" ht="22.9" customHeight="1" thickBot="1">
      <c r="A19" s="144" t="s">
        <v>13</v>
      </c>
      <c r="B19" s="145"/>
      <c r="C19" s="146">
        <f>SUM(C13:C18)</f>
        <v>0</v>
      </c>
      <c r="D19" s="147">
        <f>SUM(D13:D18)</f>
        <v>0</v>
      </c>
      <c r="E19" s="147">
        <f>SUM(E13:E18)</f>
        <v>0</v>
      </c>
      <c r="F19" s="148">
        <f>SUM(F13:F18)</f>
        <v>0</v>
      </c>
      <c r="G19" s="149">
        <f>SUM(G13:G18)</f>
        <v>0</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0</v>
      </c>
      <c r="G26" s="177">
        <f t="shared" ref="G26:G31" si="1">SUM(C26:F26)</f>
        <v>0</v>
      </c>
      <c r="H26" s="156"/>
      <c r="I26" s="156"/>
      <c r="J26" s="156"/>
      <c r="L26" s="172"/>
      <c r="M26" s="172"/>
      <c r="N26" s="172"/>
      <c r="O26" s="172"/>
      <c r="P26" s="172"/>
      <c r="Q26" s="172"/>
    </row>
    <row r="27" spans="1:17" ht="21.6" customHeight="1">
      <c r="A27" s="178" t="s">
        <v>2</v>
      </c>
      <c r="B27" s="179" t="s">
        <v>24</v>
      </c>
      <c r="C27" s="180">
        <v>0</v>
      </c>
      <c r="D27" s="181">
        <v>0</v>
      </c>
      <c r="E27" s="181">
        <v>0</v>
      </c>
      <c r="F27" s="182">
        <v>0</v>
      </c>
      <c r="G27" s="183">
        <f t="shared" si="1"/>
        <v>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0</v>
      </c>
      <c r="E30" s="181">
        <v>0</v>
      </c>
      <c r="F30" s="182">
        <v>0</v>
      </c>
      <c r="G30" s="183">
        <f t="shared" si="1"/>
        <v>0</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0</v>
      </c>
      <c r="D32" s="147">
        <f>SUM(D26:D31)</f>
        <v>0</v>
      </c>
      <c r="E32" s="147">
        <f>SUM(E26:E31)</f>
        <v>0</v>
      </c>
      <c r="F32" s="190">
        <f>SUM(F26:F31)</f>
        <v>0</v>
      </c>
      <c r="G32" s="191">
        <f>SUM(G26:G31)</f>
        <v>0</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5" footer="0.25"/>
  <pageSetup scale="68" orientation="landscape" horizontalDpi="300" verticalDpi="300" r:id="rId1"/>
  <headerFooter alignWithMargins="0">
    <oddFooter>&amp;L&amp;8&amp;Z&amp;F, &amp;D</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42</v>
      </c>
      <c r="C5" s="268"/>
      <c r="D5" s="268"/>
      <c r="E5" s="268"/>
      <c r="F5" s="268"/>
      <c r="G5" s="266"/>
      <c r="H5" s="108"/>
      <c r="I5" s="108"/>
    </row>
    <row r="6" spans="1:13" ht="21.6" customHeight="1">
      <c r="B6" s="110"/>
      <c r="C6" s="111"/>
      <c r="D6" s="110"/>
      <c r="E6" s="110"/>
      <c r="F6" s="110"/>
      <c r="G6" s="11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76591</v>
      </c>
      <c r="F13" s="130">
        <v>0</v>
      </c>
      <c r="G13" s="131">
        <f t="shared" ref="G13:G18" si="0">SUM(C13:F13)</f>
        <v>76591</v>
      </c>
      <c r="L13" s="132"/>
      <c r="M13" s="132"/>
    </row>
    <row r="14" spans="1:13" ht="21.6" customHeight="1">
      <c r="A14" s="133" t="s">
        <v>2</v>
      </c>
      <c r="B14" s="134" t="s">
        <v>6</v>
      </c>
      <c r="C14" s="135">
        <v>0</v>
      </c>
      <c r="D14" s="135">
        <v>0</v>
      </c>
      <c r="E14" s="135"/>
      <c r="F14" s="136">
        <v>0</v>
      </c>
      <c r="G14" s="137">
        <f t="shared" si="0"/>
        <v>0</v>
      </c>
      <c r="L14" s="132"/>
      <c r="M14" s="132"/>
    </row>
    <row r="15" spans="1:13" ht="21.6" customHeight="1">
      <c r="A15" s="133" t="s">
        <v>123</v>
      </c>
      <c r="B15" s="134" t="s">
        <v>7</v>
      </c>
      <c r="C15" s="135">
        <v>0</v>
      </c>
      <c r="D15" s="135">
        <v>0</v>
      </c>
      <c r="E15" s="135">
        <v>0</v>
      </c>
      <c r="F15" s="136">
        <v>0</v>
      </c>
      <c r="G15" s="137">
        <f t="shared" si="0"/>
        <v>0</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0</v>
      </c>
      <c r="D17" s="135">
        <v>19700</v>
      </c>
      <c r="E17" s="135">
        <v>5868</v>
      </c>
      <c r="F17" s="136">
        <v>0</v>
      </c>
      <c r="G17" s="137">
        <f t="shared" si="0"/>
        <v>25568</v>
      </c>
      <c r="H17" s="138"/>
      <c r="I17" s="138"/>
      <c r="L17" s="132"/>
      <c r="M17" s="132"/>
    </row>
    <row r="18" spans="1:17" ht="21.6" customHeight="1" thickBot="1">
      <c r="A18" s="139" t="s">
        <v>14</v>
      </c>
      <c r="B18" s="140" t="s">
        <v>15</v>
      </c>
      <c r="C18" s="141">
        <v>0</v>
      </c>
      <c r="D18" s="141">
        <v>0</v>
      </c>
      <c r="E18" s="141">
        <v>6278</v>
      </c>
      <c r="F18" s="142">
        <v>0</v>
      </c>
      <c r="G18" s="143">
        <f t="shared" si="0"/>
        <v>6278</v>
      </c>
      <c r="H18" s="138"/>
      <c r="I18" s="138"/>
      <c r="J18" s="138"/>
    </row>
    <row r="19" spans="1:17" s="151" customFormat="1" ht="22.9" customHeight="1" thickBot="1">
      <c r="A19" s="144" t="s">
        <v>13</v>
      </c>
      <c r="B19" s="145"/>
      <c r="C19" s="146">
        <f>SUM(C13:C18)</f>
        <v>0</v>
      </c>
      <c r="D19" s="147">
        <f>SUM(D13:D18)</f>
        <v>19700</v>
      </c>
      <c r="E19" s="147">
        <f>SUM(E13:E18)</f>
        <v>88737</v>
      </c>
      <c r="F19" s="148">
        <f>SUM(F13:F18)</f>
        <v>0</v>
      </c>
      <c r="G19" s="149">
        <f>SUM(G13:G18)</f>
        <v>108437</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0</v>
      </c>
      <c r="G26" s="177">
        <f t="shared" ref="G26:G31" si="1">SUM(C26:F26)</f>
        <v>0</v>
      </c>
      <c r="H26" s="156"/>
      <c r="I26" s="156"/>
      <c r="J26" s="156"/>
      <c r="L26" s="172"/>
      <c r="M26" s="172"/>
      <c r="N26" s="172"/>
      <c r="O26" s="172"/>
      <c r="P26" s="172"/>
      <c r="Q26" s="172"/>
    </row>
    <row r="27" spans="1:17" ht="21.6" customHeight="1">
      <c r="A27" s="178" t="s">
        <v>2</v>
      </c>
      <c r="B27" s="179" t="s">
        <v>24</v>
      </c>
      <c r="C27" s="180">
        <v>0</v>
      </c>
      <c r="D27" s="181">
        <v>0</v>
      </c>
      <c r="E27" s="181">
        <v>0</v>
      </c>
      <c r="F27" s="182">
        <v>0</v>
      </c>
      <c r="G27" s="183">
        <f t="shared" si="1"/>
        <v>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0</v>
      </c>
      <c r="E30" s="181">
        <v>0</v>
      </c>
      <c r="F30" s="182">
        <v>0</v>
      </c>
      <c r="G30" s="183">
        <f t="shared" si="1"/>
        <v>0</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0</v>
      </c>
      <c r="D32" s="147">
        <f>SUM(D26:D31)</f>
        <v>0</v>
      </c>
      <c r="E32" s="147">
        <f>SUM(E26:E31)</f>
        <v>0</v>
      </c>
      <c r="F32" s="190">
        <f>SUM(F26:F31)</f>
        <v>0</v>
      </c>
      <c r="G32" s="191">
        <f>SUM(G26:G31)</f>
        <v>0</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5" footer="0.25"/>
  <pageSetup scale="68" orientation="landscape" horizontalDpi="300" verticalDpi="300" r:id="rId1"/>
  <headerFooter alignWithMargins="0">
    <oddFooter>&amp;L&amp;8&amp;Z&amp;F, &amp;D</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election activeCell="A2" sqref="A2"/>
    </sheetView>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102</v>
      </c>
      <c r="C5" s="268"/>
      <c r="D5" s="268"/>
      <c r="E5" s="268"/>
      <c r="F5" s="268"/>
      <c r="G5" s="266"/>
      <c r="H5" s="108"/>
      <c r="I5" s="108"/>
    </row>
    <row r="6" spans="1:13" ht="21.6" customHeight="1">
      <c r="A6" s="269"/>
      <c r="B6" s="270"/>
      <c r="C6" s="271"/>
      <c r="D6" s="270"/>
      <c r="E6" s="270"/>
      <c r="F6" s="270"/>
      <c r="G6" s="27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2065.6799999999998</v>
      </c>
      <c r="F13" s="130">
        <v>14780</v>
      </c>
      <c r="G13" s="131">
        <f t="shared" ref="G13:G18" si="0">SUM(C13:F13)</f>
        <v>16845.68</v>
      </c>
      <c r="L13" s="132"/>
      <c r="M13" s="132"/>
    </row>
    <row r="14" spans="1:13" ht="21.6" customHeight="1">
      <c r="A14" s="133" t="s">
        <v>2</v>
      </c>
      <c r="B14" s="134" t="s">
        <v>6</v>
      </c>
      <c r="C14" s="135">
        <v>477365.41</v>
      </c>
      <c r="D14" s="135">
        <v>0</v>
      </c>
      <c r="E14" s="135">
        <v>317710.15999999997</v>
      </c>
      <c r="F14" s="136">
        <v>410466.5</v>
      </c>
      <c r="G14" s="137">
        <f t="shared" si="0"/>
        <v>1205542.0699999998</v>
      </c>
      <c r="L14" s="132"/>
      <c r="M14" s="132"/>
    </row>
    <row r="15" spans="1:13" ht="21.6" customHeight="1">
      <c r="A15" s="133" t="s">
        <v>123</v>
      </c>
      <c r="B15" s="134" t="s">
        <v>7</v>
      </c>
      <c r="C15" s="135">
        <v>177548.92</v>
      </c>
      <c r="D15" s="135">
        <v>10674</v>
      </c>
      <c r="E15" s="135">
        <v>13342.05</v>
      </c>
      <c r="F15" s="136">
        <v>25052.91</v>
      </c>
      <c r="G15" s="137">
        <f t="shared" si="0"/>
        <v>226617.88</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200883</v>
      </c>
      <c r="D17" s="135">
        <v>0</v>
      </c>
      <c r="E17" s="135">
        <v>71571.14</v>
      </c>
      <c r="F17" s="136">
        <v>974299.01</v>
      </c>
      <c r="G17" s="137">
        <f t="shared" si="0"/>
        <v>1246753.1499999999</v>
      </c>
      <c r="H17" s="138"/>
      <c r="I17" s="138"/>
      <c r="L17" s="132"/>
      <c r="M17" s="132"/>
    </row>
    <row r="18" spans="1:17" ht="21.6" customHeight="1" thickBot="1">
      <c r="A18" s="139" t="s">
        <v>14</v>
      </c>
      <c r="B18" s="140" t="s">
        <v>15</v>
      </c>
      <c r="C18" s="141">
        <v>0</v>
      </c>
      <c r="D18" s="141">
        <v>0</v>
      </c>
      <c r="E18" s="141">
        <v>197746.26</v>
      </c>
      <c r="F18" s="142">
        <v>3291.18</v>
      </c>
      <c r="G18" s="143">
        <f t="shared" si="0"/>
        <v>201037.44</v>
      </c>
      <c r="H18" s="138"/>
      <c r="I18" s="138"/>
      <c r="J18" s="138"/>
    </row>
    <row r="19" spans="1:17" s="151" customFormat="1" ht="22.9" customHeight="1" thickBot="1">
      <c r="A19" s="144" t="s">
        <v>13</v>
      </c>
      <c r="B19" s="145"/>
      <c r="C19" s="146">
        <f>SUM(C13:C18)</f>
        <v>855797.33</v>
      </c>
      <c r="D19" s="147">
        <f>SUM(D13:D18)</f>
        <v>10674</v>
      </c>
      <c r="E19" s="147">
        <f>SUM(E13:E18)</f>
        <v>602435.29</v>
      </c>
      <c r="F19" s="148">
        <f>SUM(F13:F18)</f>
        <v>1427889.5999999999</v>
      </c>
      <c r="G19" s="149">
        <f>SUM(G13:G18)</f>
        <v>2896796.2199999997</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0</v>
      </c>
      <c r="G26" s="177">
        <f t="shared" ref="G26:G31" si="1">SUM(C26:F26)</f>
        <v>0</v>
      </c>
      <c r="H26" s="156"/>
      <c r="I26" s="156"/>
      <c r="J26" s="156"/>
      <c r="L26" s="172"/>
      <c r="M26" s="172"/>
      <c r="N26" s="172"/>
      <c r="O26" s="172"/>
      <c r="P26" s="172"/>
      <c r="Q26" s="172"/>
    </row>
    <row r="27" spans="1:17" ht="21.6" customHeight="1">
      <c r="A27" s="178" t="s">
        <v>2</v>
      </c>
      <c r="B27" s="179" t="s">
        <v>24</v>
      </c>
      <c r="C27" s="180">
        <v>0</v>
      </c>
      <c r="D27" s="181">
        <v>0</v>
      </c>
      <c r="E27" s="181">
        <v>0</v>
      </c>
      <c r="F27" s="182">
        <v>0</v>
      </c>
      <c r="G27" s="183">
        <f t="shared" si="1"/>
        <v>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0</v>
      </c>
      <c r="E30" s="181">
        <v>0</v>
      </c>
      <c r="F30" s="182">
        <v>0</v>
      </c>
      <c r="G30" s="183">
        <f t="shared" si="1"/>
        <v>0</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0</v>
      </c>
      <c r="D32" s="147">
        <f>SUM(D26:D31)</f>
        <v>0</v>
      </c>
      <c r="E32" s="147">
        <f>SUM(E26:E31)</f>
        <v>0</v>
      </c>
      <c r="F32" s="190">
        <f>SUM(F26:F31)</f>
        <v>0</v>
      </c>
      <c r="G32" s="191">
        <f>SUM(G26:G31)</f>
        <v>0</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5" footer="0.25"/>
  <pageSetup scale="68" orientation="landscape" horizontalDpi="300" verticalDpi="300" r:id="rId1"/>
  <headerFooter alignWithMargins="0">
    <oddFooter>&amp;L&amp;8&amp;Z&amp;F, &amp;D</odd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topLeftCell="A7" zoomScale="70" zoomScaleNormal="70" workbookViewId="0"/>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119</v>
      </c>
      <c r="C5" s="268"/>
      <c r="D5" s="268"/>
      <c r="E5" s="268"/>
      <c r="F5" s="268"/>
      <c r="G5" s="266"/>
      <c r="H5" s="108"/>
      <c r="I5" s="108"/>
    </row>
    <row r="6" spans="1:13" ht="21.6" customHeight="1">
      <c r="A6" s="269"/>
      <c r="B6" s="270"/>
      <c r="C6" s="271"/>
      <c r="D6" s="270"/>
      <c r="E6" s="270"/>
      <c r="F6" s="270"/>
      <c r="G6" s="27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0</v>
      </c>
      <c r="F13" s="130">
        <v>0</v>
      </c>
      <c r="G13" s="131">
        <f t="shared" ref="G13:G18" si="0">SUM(C13:F13)</f>
        <v>0</v>
      </c>
      <c r="L13" s="132"/>
      <c r="M13" s="132"/>
    </row>
    <row r="14" spans="1:13" ht="21.6" customHeight="1">
      <c r="A14" s="133" t="s">
        <v>2</v>
      </c>
      <c r="B14" s="134" t="s">
        <v>6</v>
      </c>
      <c r="C14" s="135">
        <v>0</v>
      </c>
      <c r="D14" s="135">
        <v>0</v>
      </c>
      <c r="E14" s="135">
        <v>0</v>
      </c>
      <c r="F14" s="136">
        <v>0</v>
      </c>
      <c r="G14" s="137">
        <f t="shared" si="0"/>
        <v>0</v>
      </c>
      <c r="L14" s="132"/>
      <c r="M14" s="132"/>
    </row>
    <row r="15" spans="1:13" ht="21.6" customHeight="1">
      <c r="A15" s="133" t="s">
        <v>123</v>
      </c>
      <c r="B15" s="134" t="s">
        <v>7</v>
      </c>
      <c r="C15" s="135">
        <v>0</v>
      </c>
      <c r="D15" s="135">
        <v>0</v>
      </c>
      <c r="E15" s="135">
        <v>0</v>
      </c>
      <c r="F15" s="136">
        <v>0</v>
      </c>
      <c r="G15" s="137">
        <f t="shared" si="0"/>
        <v>0</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5850</v>
      </c>
      <c r="D17" s="135">
        <v>0</v>
      </c>
      <c r="E17" s="135">
        <v>49678.83</v>
      </c>
      <c r="F17" s="136">
        <v>126992.57</v>
      </c>
      <c r="G17" s="137">
        <f t="shared" si="0"/>
        <v>182521.40000000002</v>
      </c>
      <c r="H17" s="138"/>
      <c r="I17" s="138"/>
      <c r="L17" s="132"/>
      <c r="M17" s="132"/>
    </row>
    <row r="18" spans="1:17" ht="21.6" customHeight="1" thickBot="1">
      <c r="A18" s="139" t="s">
        <v>14</v>
      </c>
      <c r="B18" s="140" t="s">
        <v>15</v>
      </c>
      <c r="C18" s="141">
        <v>0</v>
      </c>
      <c r="D18" s="135">
        <v>0</v>
      </c>
      <c r="E18" s="141">
        <v>4351</v>
      </c>
      <c r="F18" s="142">
        <v>0</v>
      </c>
      <c r="G18" s="143">
        <f t="shared" si="0"/>
        <v>4351</v>
      </c>
      <c r="H18" s="138"/>
      <c r="I18" s="138"/>
      <c r="J18" s="138"/>
    </row>
    <row r="19" spans="1:17" s="151" customFormat="1" ht="22.9" customHeight="1" thickBot="1">
      <c r="A19" s="144" t="s">
        <v>13</v>
      </c>
      <c r="B19" s="145"/>
      <c r="C19" s="146">
        <f>SUM(C13:C18)</f>
        <v>5850</v>
      </c>
      <c r="D19" s="147">
        <f>SUM(D13:D18)</f>
        <v>0</v>
      </c>
      <c r="E19" s="147">
        <f>SUM(E13:E18)</f>
        <v>54029.83</v>
      </c>
      <c r="F19" s="148">
        <f>SUM(F13:F18)</f>
        <v>126992.57</v>
      </c>
      <c r="G19" s="149">
        <f>SUM(G13:G18)</f>
        <v>186872.40000000002</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0</v>
      </c>
      <c r="G26" s="177">
        <f t="shared" ref="G26:G31" si="1">SUM(C26:F26)</f>
        <v>0</v>
      </c>
      <c r="H26" s="156"/>
      <c r="I26" s="156"/>
      <c r="J26" s="156"/>
      <c r="L26" s="172"/>
      <c r="M26" s="172"/>
      <c r="N26" s="172"/>
      <c r="O26" s="172"/>
      <c r="P26" s="172"/>
      <c r="Q26" s="172"/>
    </row>
    <row r="27" spans="1:17" ht="21.6" customHeight="1">
      <c r="A27" s="178" t="s">
        <v>2</v>
      </c>
      <c r="B27" s="179" t="s">
        <v>24</v>
      </c>
      <c r="C27" s="180">
        <v>0</v>
      </c>
      <c r="D27" s="181">
        <v>0</v>
      </c>
      <c r="E27" s="181">
        <v>0</v>
      </c>
      <c r="F27" s="182">
        <v>0</v>
      </c>
      <c r="G27" s="183">
        <f t="shared" si="1"/>
        <v>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0</v>
      </c>
      <c r="E30" s="181">
        <v>0</v>
      </c>
      <c r="F30" s="182">
        <v>0</v>
      </c>
      <c r="G30" s="183">
        <f t="shared" si="1"/>
        <v>0</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0</v>
      </c>
      <c r="D32" s="147">
        <f>SUM(D26:D31)</f>
        <v>0</v>
      </c>
      <c r="E32" s="147">
        <f>SUM(E26:E31)</f>
        <v>0</v>
      </c>
      <c r="F32" s="190">
        <f>SUM(F26:F31)</f>
        <v>0</v>
      </c>
      <c r="G32" s="191">
        <f>SUM(G26:G31)</f>
        <v>0</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5" footer="0.25"/>
  <pageSetup scale="68" orientation="landscape" horizontalDpi="300" verticalDpi="300" r:id="rId1"/>
  <headerFooter alignWithMargins="0">
    <oddFooter>&amp;L&amp;8&amp;Z&amp;F, &amp;D</oddFoot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heetViews>
  <sheetFormatPr defaultColWidth="8.85546875" defaultRowHeight="12.75"/>
  <cols>
    <col min="1" max="1" width="31.85546875" style="109" customWidth="1"/>
    <col min="2" max="2" width="9" style="109" bestFit="1" customWidth="1"/>
    <col min="3" max="3" width="22.5703125" style="109" bestFit="1" customWidth="1"/>
    <col min="4" max="4" width="24.85546875" style="109" customWidth="1"/>
    <col min="5" max="5" width="19.5703125" style="109" bestFit="1" customWidth="1"/>
    <col min="6" max="7" width="21.570312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425781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35" customHeight="1" thickBot="1">
      <c r="A5" s="267" t="s">
        <v>54</v>
      </c>
      <c r="B5" s="268" t="s">
        <v>44</v>
      </c>
      <c r="C5" s="268"/>
      <c r="D5" s="268"/>
      <c r="E5" s="268"/>
      <c r="F5" s="268"/>
      <c r="G5" s="266"/>
      <c r="H5" s="108"/>
      <c r="I5" s="108"/>
    </row>
    <row r="6" spans="1:13" ht="21.6" customHeight="1">
      <c r="A6" s="269"/>
      <c r="B6" s="270"/>
      <c r="C6" s="271"/>
      <c r="D6" s="270"/>
      <c r="E6" s="270"/>
      <c r="F6" s="270"/>
      <c r="G6" s="270"/>
      <c r="H6" s="112"/>
      <c r="I6" s="112"/>
    </row>
    <row r="7" spans="1:13" ht="21.6" customHeight="1">
      <c r="B7" s="110"/>
      <c r="C7" s="111"/>
      <c r="D7" s="110"/>
      <c r="E7" s="110"/>
      <c r="F7" s="110"/>
      <c r="G7" s="110"/>
      <c r="H7" s="112"/>
      <c r="I7" s="112"/>
    </row>
    <row r="8" spans="1:13" ht="25.3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0</v>
      </c>
      <c r="F13" s="130">
        <v>0</v>
      </c>
      <c r="G13" s="131">
        <f t="shared" ref="G13:G18" si="0">SUM(C13:F13)</f>
        <v>0</v>
      </c>
      <c r="L13" s="132"/>
      <c r="M13" s="132"/>
    </row>
    <row r="14" spans="1:13" ht="21.6" customHeight="1">
      <c r="A14" s="133" t="s">
        <v>2</v>
      </c>
      <c r="B14" s="134" t="s">
        <v>6</v>
      </c>
      <c r="C14" s="135">
        <v>0</v>
      </c>
      <c r="D14" s="135">
        <v>0</v>
      </c>
      <c r="E14" s="135">
        <v>0</v>
      </c>
      <c r="F14" s="136">
        <v>0</v>
      </c>
      <c r="G14" s="137">
        <f t="shared" si="0"/>
        <v>0</v>
      </c>
      <c r="L14" s="132"/>
      <c r="M14" s="132"/>
    </row>
    <row r="15" spans="1:13" ht="21.6" customHeight="1">
      <c r="A15" s="133" t="s">
        <v>123</v>
      </c>
      <c r="B15" s="134" t="s">
        <v>7</v>
      </c>
      <c r="C15" s="135">
        <v>0</v>
      </c>
      <c r="D15" s="135">
        <v>0</v>
      </c>
      <c r="E15" s="135">
        <v>0</v>
      </c>
      <c r="F15" s="136">
        <v>0</v>
      </c>
      <c r="G15" s="137">
        <f t="shared" si="0"/>
        <v>0</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4038</v>
      </c>
      <c r="D17" s="135">
        <v>0</v>
      </c>
      <c r="E17" s="135">
        <v>0</v>
      </c>
      <c r="F17" s="136">
        <v>2690</v>
      </c>
      <c r="G17" s="137">
        <f t="shared" si="0"/>
        <v>6728</v>
      </c>
      <c r="H17" s="138"/>
      <c r="I17" s="138"/>
      <c r="L17" s="132"/>
      <c r="M17" s="132"/>
    </row>
    <row r="18" spans="1:17" ht="21.6" customHeight="1" thickBot="1">
      <c r="A18" s="139" t="s">
        <v>14</v>
      </c>
      <c r="B18" s="140" t="s">
        <v>15</v>
      </c>
      <c r="C18" s="141">
        <v>0</v>
      </c>
      <c r="D18" s="141">
        <v>0</v>
      </c>
      <c r="E18" s="141">
        <v>0</v>
      </c>
      <c r="F18" s="142">
        <v>0</v>
      </c>
      <c r="G18" s="143">
        <f t="shared" si="0"/>
        <v>0</v>
      </c>
      <c r="H18" s="138"/>
      <c r="I18" s="138"/>
      <c r="J18" s="138"/>
    </row>
    <row r="19" spans="1:17" s="151" customFormat="1" ht="23.1" customHeight="1" thickBot="1">
      <c r="A19" s="144" t="s">
        <v>13</v>
      </c>
      <c r="B19" s="145"/>
      <c r="C19" s="146">
        <f>SUM(C13:C18)</f>
        <v>4038</v>
      </c>
      <c r="D19" s="147">
        <f>SUM(D13:D18)</f>
        <v>0</v>
      </c>
      <c r="E19" s="147">
        <f>SUM(E13:E18)</f>
        <v>0</v>
      </c>
      <c r="F19" s="148">
        <f>SUM(F13:F18)</f>
        <v>2690</v>
      </c>
      <c r="G19" s="149">
        <f>SUM(G13:G18)</f>
        <v>6728</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2000</v>
      </c>
      <c r="D26" s="175">
        <v>0</v>
      </c>
      <c r="E26" s="175">
        <v>0</v>
      </c>
      <c r="F26" s="176">
        <v>61960</v>
      </c>
      <c r="G26" s="177">
        <f t="shared" ref="G26:G31" si="1">SUM(C26:F26)</f>
        <v>63960</v>
      </c>
      <c r="H26" s="156"/>
      <c r="I26" s="156"/>
      <c r="J26" s="156"/>
      <c r="L26" s="172"/>
      <c r="M26" s="172"/>
      <c r="N26" s="172"/>
      <c r="O26" s="172"/>
      <c r="P26" s="172"/>
      <c r="Q26" s="172"/>
    </row>
    <row r="27" spans="1:17" ht="21.6" customHeight="1">
      <c r="A27" s="178" t="s">
        <v>2</v>
      </c>
      <c r="B27" s="179" t="s">
        <v>24</v>
      </c>
      <c r="C27" s="180">
        <v>0</v>
      </c>
      <c r="D27" s="181">
        <v>0</v>
      </c>
      <c r="E27" s="181">
        <v>0</v>
      </c>
      <c r="F27" s="182">
        <v>2320</v>
      </c>
      <c r="G27" s="183">
        <f t="shared" si="1"/>
        <v>2320</v>
      </c>
      <c r="H27" s="156"/>
      <c r="I27" s="156"/>
      <c r="J27" s="156"/>
      <c r="L27" s="172"/>
      <c r="M27" s="172"/>
      <c r="N27" s="172"/>
      <c r="O27" s="172"/>
      <c r="P27" s="172"/>
      <c r="Q27" s="172"/>
    </row>
    <row r="28" spans="1:17" ht="21.6" customHeight="1">
      <c r="A28" s="178" t="s">
        <v>123</v>
      </c>
      <c r="B28" s="179" t="s">
        <v>25</v>
      </c>
      <c r="C28" s="180">
        <v>0</v>
      </c>
      <c r="D28" s="181">
        <v>0</v>
      </c>
      <c r="E28" s="181">
        <v>42864.24</v>
      </c>
      <c r="F28" s="182">
        <v>0</v>
      </c>
      <c r="G28" s="183">
        <f t="shared" si="1"/>
        <v>42864.24</v>
      </c>
      <c r="H28" s="156"/>
      <c r="I28" s="156"/>
      <c r="J28" s="156"/>
      <c r="L28" s="172"/>
      <c r="M28" s="172"/>
      <c r="N28" s="172"/>
      <c r="O28" s="172"/>
      <c r="P28" s="172"/>
      <c r="Q28" s="172"/>
    </row>
    <row r="29" spans="1:17" ht="21.6" customHeight="1">
      <c r="A29" s="178" t="s">
        <v>3</v>
      </c>
      <c r="B29" s="179" t="s">
        <v>26</v>
      </c>
      <c r="C29" s="180">
        <v>0</v>
      </c>
      <c r="D29" s="181">
        <v>0</v>
      </c>
      <c r="E29" s="181">
        <v>2462.83</v>
      </c>
      <c r="F29" s="182">
        <v>26641.75</v>
      </c>
      <c r="G29" s="183">
        <f t="shared" si="1"/>
        <v>29104.58</v>
      </c>
      <c r="H29" s="156"/>
      <c r="I29" s="156"/>
      <c r="J29" s="156"/>
      <c r="L29" s="172"/>
      <c r="M29" s="172"/>
      <c r="N29" s="172"/>
      <c r="O29" s="172"/>
      <c r="P29" s="172"/>
      <c r="Q29" s="172"/>
    </row>
    <row r="30" spans="1:17" ht="21.6" customHeight="1">
      <c r="A30" s="178" t="s">
        <v>4</v>
      </c>
      <c r="B30" s="179" t="s">
        <v>28</v>
      </c>
      <c r="C30" s="180">
        <v>0</v>
      </c>
      <c r="D30" s="181">
        <v>2500</v>
      </c>
      <c r="E30" s="181">
        <v>45842.84</v>
      </c>
      <c r="F30" s="182">
        <v>227780.35</v>
      </c>
      <c r="G30" s="183">
        <f t="shared" si="1"/>
        <v>276123.19</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7" customHeight="1" thickBot="1">
      <c r="A32" s="144" t="s">
        <v>21</v>
      </c>
      <c r="B32" s="145"/>
      <c r="C32" s="189">
        <f>SUM(C26:C31)</f>
        <v>2000</v>
      </c>
      <c r="D32" s="147">
        <f>SUM(D26:D31)</f>
        <v>2500</v>
      </c>
      <c r="E32" s="147">
        <f>SUM(E26:E31)</f>
        <v>91169.91</v>
      </c>
      <c r="F32" s="190">
        <f>SUM(F26:F31)</f>
        <v>318702.09999999998</v>
      </c>
      <c r="G32" s="191">
        <f>SUM(G26:G31)</f>
        <v>414372.01</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5" footer="0.25"/>
  <pageSetup scale="68" orientation="landscape" horizontalDpi="300" verticalDpi="300" r:id="rId1"/>
  <headerFooter alignWithMargins="0">
    <oddFooter>&amp;L&amp;8&amp;Z&amp;F, &amp;D</odd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heetViews>
  <sheetFormatPr defaultColWidth="8.85546875" defaultRowHeight="12.75"/>
  <cols>
    <col min="1" max="1" width="31.85546875" style="109" customWidth="1"/>
    <col min="2" max="2" width="9" style="109" bestFit="1" customWidth="1"/>
    <col min="3" max="3" width="22.5703125" style="109" bestFit="1" customWidth="1"/>
    <col min="4" max="4" width="24.85546875" style="109" customWidth="1"/>
    <col min="5" max="5" width="19.5703125" style="109" bestFit="1" customWidth="1"/>
    <col min="6" max="7" width="21.570312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425781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35" customHeight="1" thickBot="1">
      <c r="A5" s="267" t="s">
        <v>54</v>
      </c>
      <c r="B5" s="268" t="s">
        <v>45</v>
      </c>
      <c r="C5" s="268"/>
      <c r="D5" s="268"/>
      <c r="E5" s="268"/>
      <c r="F5" s="268"/>
      <c r="G5" s="266"/>
      <c r="H5" s="108"/>
      <c r="I5" s="108"/>
    </row>
    <row r="6" spans="1:13" ht="21.6" customHeight="1">
      <c r="A6" s="269"/>
      <c r="B6" s="270"/>
      <c r="C6" s="271"/>
      <c r="D6" s="270"/>
      <c r="E6" s="270"/>
      <c r="F6" s="270"/>
      <c r="G6" s="270"/>
      <c r="H6" s="112"/>
      <c r="I6" s="112"/>
    </row>
    <row r="7" spans="1:13" ht="21.6" customHeight="1">
      <c r="B7" s="110"/>
      <c r="C7" s="111"/>
      <c r="D7" s="110"/>
      <c r="E7" s="110"/>
      <c r="F7" s="110"/>
      <c r="G7" s="110"/>
      <c r="H7" s="112"/>
      <c r="I7" s="112"/>
    </row>
    <row r="8" spans="1:13" ht="25.3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98370.97</v>
      </c>
      <c r="D13" s="129">
        <v>0</v>
      </c>
      <c r="E13" s="129">
        <v>0</v>
      </c>
      <c r="F13" s="130">
        <v>0</v>
      </c>
      <c r="G13" s="131">
        <f t="shared" ref="G13:G18" si="0">SUM(C13:F13)</f>
        <v>98370.97</v>
      </c>
      <c r="L13" s="132"/>
      <c r="M13" s="132"/>
    </row>
    <row r="14" spans="1:13" ht="21.6" customHeight="1">
      <c r="A14" s="133" t="s">
        <v>2</v>
      </c>
      <c r="B14" s="134" t="s">
        <v>6</v>
      </c>
      <c r="C14" s="135">
        <v>0</v>
      </c>
      <c r="D14" s="135">
        <v>0</v>
      </c>
      <c r="E14" s="135">
        <v>0</v>
      </c>
      <c r="F14" s="136">
        <v>0</v>
      </c>
      <c r="G14" s="137">
        <f t="shared" si="0"/>
        <v>0</v>
      </c>
      <c r="L14" s="132"/>
      <c r="M14" s="132"/>
    </row>
    <row r="15" spans="1:13" ht="21.6" customHeight="1">
      <c r="A15" s="133" t="s">
        <v>123</v>
      </c>
      <c r="B15" s="134" t="s">
        <v>7</v>
      </c>
      <c r="C15" s="135">
        <v>0</v>
      </c>
      <c r="D15" s="135">
        <v>0</v>
      </c>
      <c r="E15" s="135">
        <v>12929.75</v>
      </c>
      <c r="F15" s="136">
        <v>990</v>
      </c>
      <c r="G15" s="137">
        <f t="shared" si="0"/>
        <v>13919.75</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2092229.47</v>
      </c>
      <c r="D17" s="135">
        <v>2500</v>
      </c>
      <c r="E17" s="135">
        <v>7970.94</v>
      </c>
      <c r="F17" s="136">
        <v>132504.95000000001</v>
      </c>
      <c r="G17" s="137">
        <f t="shared" si="0"/>
        <v>2235205.3600000003</v>
      </c>
      <c r="H17" s="138"/>
      <c r="I17" s="138"/>
      <c r="L17" s="132"/>
      <c r="M17" s="132"/>
    </row>
    <row r="18" spans="1:17" ht="21.6" customHeight="1" thickBot="1">
      <c r="A18" s="139" t="s">
        <v>14</v>
      </c>
      <c r="B18" s="140" t="s">
        <v>15</v>
      </c>
      <c r="C18" s="141">
        <v>0</v>
      </c>
      <c r="D18" s="141">
        <v>0</v>
      </c>
      <c r="E18" s="141">
        <v>0</v>
      </c>
      <c r="F18" s="142">
        <v>0</v>
      </c>
      <c r="G18" s="143">
        <f t="shared" si="0"/>
        <v>0</v>
      </c>
      <c r="H18" s="138"/>
      <c r="I18" s="138"/>
      <c r="J18" s="138"/>
    </row>
    <row r="19" spans="1:17" s="151" customFormat="1" ht="23.1" customHeight="1" thickBot="1">
      <c r="A19" s="144" t="s">
        <v>13</v>
      </c>
      <c r="B19" s="145"/>
      <c r="C19" s="146">
        <f>SUM(C13:C18)</f>
        <v>2190600.44</v>
      </c>
      <c r="D19" s="147">
        <f>SUM(D13:D18)</f>
        <v>2500</v>
      </c>
      <c r="E19" s="147">
        <f>SUM(E13:E18)</f>
        <v>20900.689999999999</v>
      </c>
      <c r="F19" s="148">
        <f>SUM(F13:F18)</f>
        <v>133494.95000000001</v>
      </c>
      <c r="G19" s="149">
        <f>SUM(G13:G18)</f>
        <v>2347496.0800000005</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0</v>
      </c>
      <c r="G26" s="177">
        <f t="shared" ref="G26:G31" si="1">SUM(C26:F26)</f>
        <v>0</v>
      </c>
      <c r="H26" s="156"/>
      <c r="I26" s="156"/>
      <c r="J26" s="156"/>
      <c r="L26" s="172"/>
      <c r="M26" s="172"/>
      <c r="N26" s="172"/>
      <c r="O26" s="172"/>
      <c r="P26" s="172"/>
      <c r="Q26" s="172"/>
    </row>
    <row r="27" spans="1:17" ht="21.6" customHeight="1">
      <c r="A27" s="178" t="s">
        <v>2</v>
      </c>
      <c r="B27" s="179" t="s">
        <v>24</v>
      </c>
      <c r="C27" s="180">
        <v>0</v>
      </c>
      <c r="D27" s="181">
        <v>0</v>
      </c>
      <c r="E27" s="181">
        <v>0</v>
      </c>
      <c r="F27" s="182">
        <v>0</v>
      </c>
      <c r="G27" s="183">
        <f t="shared" si="1"/>
        <v>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0</v>
      </c>
      <c r="E30" s="181">
        <v>0</v>
      </c>
      <c r="F30" s="182">
        <v>0</v>
      </c>
      <c r="G30" s="183">
        <f t="shared" si="1"/>
        <v>0</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7" customHeight="1" thickBot="1">
      <c r="A32" s="144" t="s">
        <v>21</v>
      </c>
      <c r="B32" s="145"/>
      <c r="C32" s="189">
        <f>SUM(C26:C31)</f>
        <v>0</v>
      </c>
      <c r="D32" s="147">
        <f>SUM(D26:D31)</f>
        <v>0</v>
      </c>
      <c r="E32" s="147">
        <f>SUM(E26:E31)</f>
        <v>0</v>
      </c>
      <c r="F32" s="190">
        <f>SUM(F26:F31)</f>
        <v>0</v>
      </c>
      <c r="G32" s="191">
        <f>SUM(G26:G31)</f>
        <v>0</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5" footer="0.25"/>
  <pageSetup scale="68" orientation="landscape" horizontalDpi="300" verticalDpi="300" r:id="rId1"/>
  <headerFooter alignWithMargins="0">
    <oddFooter>&amp;L&amp;8&amp;Z&amp;F, &amp;D</odd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election activeCell="A2" sqref="A2"/>
    </sheetView>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46</v>
      </c>
      <c r="C5" s="268"/>
      <c r="D5" s="268"/>
      <c r="E5" s="268"/>
      <c r="F5" s="268"/>
      <c r="G5" s="266"/>
      <c r="H5" s="108"/>
      <c r="I5" s="108"/>
    </row>
    <row r="6" spans="1:13" ht="21.6" customHeight="1">
      <c r="A6" s="269"/>
      <c r="B6" s="270"/>
      <c r="C6" s="271"/>
      <c r="D6" s="270"/>
      <c r="E6" s="270"/>
      <c r="F6" s="270"/>
      <c r="G6" s="27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127.5</v>
      </c>
      <c r="F13" s="130">
        <v>65590.240000000005</v>
      </c>
      <c r="G13" s="131">
        <f t="shared" ref="G13:G18" si="0">SUM(C13:F13)</f>
        <v>65717.740000000005</v>
      </c>
      <c r="L13" s="132"/>
      <c r="M13" s="132"/>
    </row>
    <row r="14" spans="1:13" ht="21.6" customHeight="1">
      <c r="A14" s="133" t="s">
        <v>2</v>
      </c>
      <c r="B14" s="134" t="s">
        <v>6</v>
      </c>
      <c r="C14" s="135">
        <v>0</v>
      </c>
      <c r="D14" s="135">
        <v>0</v>
      </c>
      <c r="E14" s="135">
        <v>0</v>
      </c>
      <c r="F14" s="136">
        <v>0</v>
      </c>
      <c r="G14" s="137">
        <f t="shared" si="0"/>
        <v>0</v>
      </c>
      <c r="L14" s="132"/>
      <c r="M14" s="132"/>
    </row>
    <row r="15" spans="1:13" ht="21.6" customHeight="1">
      <c r="A15" s="133" t="s">
        <v>123</v>
      </c>
      <c r="B15" s="134" t="s">
        <v>7</v>
      </c>
      <c r="C15" s="135">
        <v>0</v>
      </c>
      <c r="D15" s="135">
        <v>0</v>
      </c>
      <c r="E15" s="135">
        <v>0</v>
      </c>
      <c r="F15" s="136">
        <v>0</v>
      </c>
      <c r="G15" s="137">
        <f t="shared" si="0"/>
        <v>0</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266836.51</v>
      </c>
      <c r="D17" s="135">
        <v>4000</v>
      </c>
      <c r="E17" s="135">
        <v>377.5</v>
      </c>
      <c r="F17" s="136">
        <v>825</v>
      </c>
      <c r="G17" s="137">
        <f t="shared" si="0"/>
        <v>272039.01</v>
      </c>
      <c r="H17" s="138"/>
      <c r="I17" s="138"/>
      <c r="L17" s="132"/>
      <c r="M17" s="132"/>
    </row>
    <row r="18" spans="1:17" ht="21.6" customHeight="1" thickBot="1">
      <c r="A18" s="139" t="s">
        <v>14</v>
      </c>
      <c r="B18" s="140" t="s">
        <v>15</v>
      </c>
      <c r="C18" s="141">
        <v>0</v>
      </c>
      <c r="D18" s="141">
        <v>0</v>
      </c>
      <c r="E18" s="141">
        <v>0</v>
      </c>
      <c r="F18" s="142">
        <v>0</v>
      </c>
      <c r="G18" s="143">
        <f t="shared" si="0"/>
        <v>0</v>
      </c>
      <c r="H18" s="138"/>
      <c r="I18" s="138"/>
      <c r="J18" s="138"/>
    </row>
    <row r="19" spans="1:17" s="151" customFormat="1" ht="22.9" customHeight="1" thickBot="1">
      <c r="A19" s="144" t="s">
        <v>13</v>
      </c>
      <c r="B19" s="145"/>
      <c r="C19" s="146">
        <f>SUM(C13:C18)</f>
        <v>266836.51</v>
      </c>
      <c r="D19" s="147">
        <f>SUM(D13:D18)</f>
        <v>4000</v>
      </c>
      <c r="E19" s="147">
        <f>SUM(E13:E18)</f>
        <v>505</v>
      </c>
      <c r="F19" s="148">
        <f>SUM(F13:F18)</f>
        <v>66415.240000000005</v>
      </c>
      <c r="G19" s="149">
        <f>SUM(G13:G18)</f>
        <v>337756.75</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24739.54</v>
      </c>
      <c r="G26" s="177">
        <f t="shared" ref="G26:G31" si="1">SUM(C26:F26)</f>
        <v>24739.54</v>
      </c>
      <c r="H26" s="156"/>
      <c r="I26" s="156"/>
      <c r="J26" s="156"/>
      <c r="L26" s="172"/>
      <c r="M26" s="172"/>
      <c r="N26" s="172"/>
      <c r="O26" s="172"/>
      <c r="P26" s="172"/>
      <c r="Q26" s="172"/>
    </row>
    <row r="27" spans="1:17" ht="21.6" customHeight="1">
      <c r="A27" s="178" t="s">
        <v>2</v>
      </c>
      <c r="B27" s="179" t="s">
        <v>24</v>
      </c>
      <c r="C27" s="180">
        <v>0</v>
      </c>
      <c r="D27" s="181">
        <v>0</v>
      </c>
      <c r="E27" s="181">
        <v>126</v>
      </c>
      <c r="F27" s="182">
        <f>818+236</f>
        <v>1054</v>
      </c>
      <c r="G27" s="183">
        <f t="shared" si="1"/>
        <v>1180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322200</v>
      </c>
      <c r="D30" s="181">
        <v>0</v>
      </c>
      <c r="E30" s="181">
        <f>637.65+1012.5+50874.8+838.59</f>
        <v>53363.54</v>
      </c>
      <c r="F30" s="182">
        <f>520.5+229.95</f>
        <v>750.45</v>
      </c>
      <c r="G30" s="183">
        <f t="shared" si="1"/>
        <v>376313.99</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322200</v>
      </c>
      <c r="D32" s="147">
        <f>SUM(D26:D31)</f>
        <v>0</v>
      </c>
      <c r="E32" s="147">
        <f>SUM(E26:E31)</f>
        <v>53489.54</v>
      </c>
      <c r="F32" s="190">
        <f>SUM(F26:F31)</f>
        <v>26543.99</v>
      </c>
      <c r="G32" s="191">
        <f>SUM(G26:G31)</f>
        <v>402233.52999999997</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5" footer="0.25"/>
  <pageSetup scale="68" orientation="landscape" horizontalDpi="300" verticalDpi="300" r:id="rId1"/>
  <headerFooter alignWithMargins="0">
    <oddFooter>&amp;L&amp;8&amp;Z&amp;F, &amp;D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S41"/>
  <sheetViews>
    <sheetView showGridLines="0" zoomScale="70" zoomScaleNormal="70" workbookViewId="0"/>
  </sheetViews>
  <sheetFormatPr defaultRowHeight="12.75"/>
  <cols>
    <col min="1" max="1" width="48.7109375" style="91" customWidth="1"/>
    <col min="2" max="2" width="15.5703125" style="12" customWidth="1"/>
    <col min="3" max="3" width="20.7109375" style="12" customWidth="1"/>
    <col min="4" max="4" width="17" style="6" customWidth="1"/>
    <col min="5" max="5" width="16.5703125" style="1" customWidth="1"/>
    <col min="6" max="6" width="19.28515625" style="91" customWidth="1"/>
    <col min="7" max="7" width="14.85546875" style="91" customWidth="1"/>
    <col min="8" max="8" width="18.140625" style="91" customWidth="1"/>
    <col min="9" max="9" width="3" style="91" customWidth="1"/>
    <col min="10" max="10" width="48.7109375" style="91" customWidth="1"/>
    <col min="11" max="11" width="16.140625" style="91" customWidth="1"/>
    <col min="12" max="12" width="19.140625" style="91" customWidth="1"/>
    <col min="13" max="13" width="16.7109375" style="91" customWidth="1"/>
    <col min="14" max="14" width="16.140625" style="91" customWidth="1"/>
    <col min="15" max="15" width="18.140625" style="91" customWidth="1"/>
    <col min="16" max="16" width="17.5703125" style="91" customWidth="1"/>
    <col min="17" max="17" width="18.5703125" style="91" customWidth="1"/>
    <col min="18" max="16384" width="9.140625" style="91"/>
  </cols>
  <sheetData>
    <row r="1" spans="1:19" ht="18" customHeight="1">
      <c r="A1" s="244" t="s">
        <v>67</v>
      </c>
      <c r="B1" s="244"/>
      <c r="C1" s="244"/>
      <c r="D1" s="244"/>
      <c r="E1" s="244"/>
      <c r="F1" s="244"/>
      <c r="G1" s="244"/>
      <c r="H1" s="244"/>
      <c r="J1" s="244" t="s">
        <v>67</v>
      </c>
      <c r="K1" s="244"/>
      <c r="L1" s="244"/>
      <c r="M1" s="244"/>
      <c r="N1" s="244"/>
      <c r="O1" s="244"/>
      <c r="P1" s="244"/>
      <c r="Q1" s="244"/>
    </row>
    <row r="2" spans="1:19" ht="18" customHeight="1">
      <c r="A2" s="244" t="s">
        <v>63</v>
      </c>
      <c r="B2" s="244"/>
      <c r="C2" s="244"/>
      <c r="D2" s="244"/>
      <c r="E2" s="244"/>
      <c r="F2" s="244"/>
      <c r="G2" s="244"/>
      <c r="H2" s="244"/>
      <c r="J2" s="244" t="s">
        <v>63</v>
      </c>
      <c r="K2" s="244"/>
      <c r="L2" s="244"/>
      <c r="M2" s="244"/>
      <c r="N2" s="244"/>
      <c r="O2" s="244"/>
      <c r="P2" s="244"/>
      <c r="Q2" s="244"/>
    </row>
    <row r="3" spans="1:19" ht="18" customHeight="1">
      <c r="A3" s="245" t="s">
        <v>79</v>
      </c>
      <c r="B3" s="245"/>
      <c r="C3" s="245"/>
      <c r="D3" s="245"/>
      <c r="E3" s="245"/>
      <c r="F3" s="245"/>
      <c r="G3" s="245"/>
      <c r="H3" s="245"/>
      <c r="J3" s="251" t="s">
        <v>74</v>
      </c>
      <c r="K3" s="251"/>
      <c r="L3" s="251"/>
      <c r="M3" s="251"/>
      <c r="N3" s="251"/>
      <c r="O3" s="251"/>
      <c r="P3" s="251"/>
      <c r="Q3" s="251"/>
    </row>
    <row r="4" spans="1:19" ht="18" customHeight="1">
      <c r="A4" s="242" t="str">
        <f>System!A4</f>
        <v>Fiscal Year:   July 1, 2017 Through June 30, 2018</v>
      </c>
      <c r="B4" s="242"/>
      <c r="C4" s="242"/>
      <c r="D4" s="242"/>
      <c r="E4" s="242"/>
      <c r="F4" s="242"/>
      <c r="G4" s="242"/>
      <c r="H4" s="242"/>
      <c r="J4" s="251" t="s">
        <v>73</v>
      </c>
      <c r="K4" s="251"/>
      <c r="L4" s="251"/>
      <c r="M4" s="251"/>
      <c r="N4" s="251"/>
      <c r="O4" s="251"/>
      <c r="P4" s="251"/>
      <c r="Q4" s="251"/>
    </row>
    <row r="5" spans="1:19" ht="18" customHeight="1">
      <c r="A5" s="242"/>
      <c r="B5" s="242"/>
      <c r="C5" s="242"/>
      <c r="D5" s="242"/>
      <c r="E5" s="242"/>
      <c r="F5" s="242"/>
      <c r="G5" s="242"/>
      <c r="H5" s="242"/>
      <c r="J5" s="242" t="str">
        <f>System!A23</f>
        <v>Fiscal Year:   July 1, 2017 Through June 30, 2018</v>
      </c>
      <c r="K5" s="242"/>
      <c r="L5" s="242"/>
      <c r="M5" s="242"/>
      <c r="N5" s="242"/>
      <c r="O5" s="242"/>
      <c r="P5" s="242"/>
      <c r="Q5" s="242"/>
    </row>
    <row r="6" spans="1:19" ht="18" customHeight="1">
      <c r="A6" s="252"/>
      <c r="B6" s="253"/>
      <c r="C6" s="253"/>
      <c r="D6" s="254"/>
      <c r="E6" s="252"/>
      <c r="F6" s="252"/>
      <c r="G6" s="252"/>
      <c r="H6" s="252"/>
      <c r="J6" s="252"/>
      <c r="K6" s="253"/>
      <c r="L6" s="253"/>
      <c r="M6" s="254"/>
      <c r="N6" s="252"/>
      <c r="O6" s="252"/>
      <c r="P6" s="252"/>
      <c r="Q6" s="252"/>
    </row>
    <row r="7" spans="1:19" ht="18" customHeight="1" thickBot="1">
      <c r="A7" s="219"/>
      <c r="B7" s="219"/>
      <c r="C7" s="219"/>
      <c r="D7" s="219"/>
      <c r="E7" s="34"/>
      <c r="F7" s="2"/>
      <c r="G7" s="2"/>
      <c r="H7" s="2"/>
      <c r="J7" s="219"/>
      <c r="K7" s="219"/>
      <c r="L7" s="219"/>
      <c r="M7" s="219"/>
      <c r="N7" s="34"/>
      <c r="O7" s="2"/>
      <c r="P7" s="2"/>
      <c r="Q7" s="2"/>
    </row>
    <row r="8" spans="1:19" s="22" customFormat="1" ht="51" customHeight="1" thickBot="1">
      <c r="A8" s="17" t="s">
        <v>64</v>
      </c>
      <c r="B8" s="18" t="s">
        <v>1</v>
      </c>
      <c r="C8" s="19" t="s">
        <v>2</v>
      </c>
      <c r="D8" s="19" t="s">
        <v>120</v>
      </c>
      <c r="E8" s="20" t="s">
        <v>3</v>
      </c>
      <c r="F8" s="19" t="s">
        <v>4</v>
      </c>
      <c r="G8" s="21" t="s">
        <v>14</v>
      </c>
      <c r="H8" s="60" t="s">
        <v>68</v>
      </c>
      <c r="J8" s="17" t="s">
        <v>64</v>
      </c>
      <c r="K8" s="18" t="s">
        <v>1</v>
      </c>
      <c r="L8" s="19" t="s">
        <v>2</v>
      </c>
      <c r="M8" s="19" t="s">
        <v>120</v>
      </c>
      <c r="N8" s="20" t="s">
        <v>3</v>
      </c>
      <c r="O8" s="19" t="s">
        <v>4</v>
      </c>
      <c r="P8" s="21" t="s">
        <v>14</v>
      </c>
      <c r="Q8" s="60" t="s">
        <v>68</v>
      </c>
    </row>
    <row r="9" spans="1:19" s="22" customFormat="1" ht="15.95" customHeight="1">
      <c r="A9" s="68" t="s">
        <v>90</v>
      </c>
      <c r="B9" s="23">
        <f>'Eastern Florida'!D13</f>
        <v>0</v>
      </c>
      <c r="C9" s="85">
        <f>'Eastern Florida'!D14</f>
        <v>0</v>
      </c>
      <c r="D9" s="86">
        <f>'Eastern Florida'!D15</f>
        <v>0</v>
      </c>
      <c r="E9" s="86">
        <f>'Eastern Florida'!D16</f>
        <v>0</v>
      </c>
      <c r="F9" s="85">
        <f>'Eastern Florida'!D17</f>
        <v>0</v>
      </c>
      <c r="G9" s="87">
        <f>'Eastern Florida'!D18</f>
        <v>0</v>
      </c>
      <c r="H9" s="53">
        <f>SUM(B9:G9)</f>
        <v>0</v>
      </c>
      <c r="I9" s="91"/>
      <c r="J9" s="68" t="s">
        <v>90</v>
      </c>
      <c r="K9" s="23">
        <f>'Eastern Florida'!D26</f>
        <v>0</v>
      </c>
      <c r="L9" s="85">
        <f>'Eastern Florida'!D27</f>
        <v>0</v>
      </c>
      <c r="M9" s="86">
        <f>'Eastern Florida'!D28</f>
        <v>0</v>
      </c>
      <c r="N9" s="86">
        <f>'Eastern Florida'!D29</f>
        <v>0</v>
      </c>
      <c r="O9" s="85">
        <f>'Eastern Florida'!D30</f>
        <v>0</v>
      </c>
      <c r="P9" s="87">
        <f>'Eastern Florida'!D31</f>
        <v>0</v>
      </c>
      <c r="Q9" s="53">
        <f>SUM(K9:P9)</f>
        <v>0</v>
      </c>
      <c r="R9" s="91"/>
      <c r="S9" s="91"/>
    </row>
    <row r="10" spans="1:19" ht="15.95" customHeight="1">
      <c r="A10" s="24" t="s">
        <v>91</v>
      </c>
      <c r="B10" s="25">
        <f>Broward!D13</f>
        <v>45124.68</v>
      </c>
      <c r="C10" s="26">
        <f>Broward!D14</f>
        <v>1565959.23</v>
      </c>
      <c r="D10" s="26">
        <f>Broward!D15</f>
        <v>0</v>
      </c>
      <c r="E10" s="26">
        <f>Broward!D16</f>
        <v>0</v>
      </c>
      <c r="F10" s="26">
        <f>Broward!D17</f>
        <v>152040.5</v>
      </c>
      <c r="G10" s="73">
        <f>Broward!D18</f>
        <v>0</v>
      </c>
      <c r="H10" s="54">
        <f t="shared" ref="H10:H36" si="0">SUM(B10:G10)</f>
        <v>1763124.41</v>
      </c>
      <c r="J10" s="24" t="s">
        <v>91</v>
      </c>
      <c r="K10" s="25">
        <f>Broward!D26</f>
        <v>0</v>
      </c>
      <c r="L10" s="26">
        <f>Broward!D27</f>
        <v>0</v>
      </c>
      <c r="M10" s="26">
        <f>Broward!D28</f>
        <v>0</v>
      </c>
      <c r="N10" s="26">
        <f>Broward!D29</f>
        <v>0</v>
      </c>
      <c r="O10" s="26">
        <f>Broward!D30</f>
        <v>0</v>
      </c>
      <c r="P10" s="73">
        <f>Broward!D31</f>
        <v>0</v>
      </c>
      <c r="Q10" s="54">
        <f>SUM(K10:P10)</f>
        <v>0</v>
      </c>
    </row>
    <row r="11" spans="1:19" ht="15.95" customHeight="1">
      <c r="A11" s="24" t="s">
        <v>92</v>
      </c>
      <c r="B11" s="25">
        <f>'Central Florida'!$D13</f>
        <v>0</v>
      </c>
      <c r="C11" s="26">
        <f>'Central Florida'!$D14</f>
        <v>16987.5</v>
      </c>
      <c r="D11" s="26">
        <f>'Central Florida'!$D15</f>
        <v>0</v>
      </c>
      <c r="E11" s="26">
        <f>'Central Florida'!$D16</f>
        <v>0</v>
      </c>
      <c r="F11" s="26">
        <f>'Central Florida'!$D17</f>
        <v>0</v>
      </c>
      <c r="G11" s="73">
        <f>'Central Florida'!$D18</f>
        <v>0</v>
      </c>
      <c r="H11" s="61">
        <f>SUM(B11:G11)</f>
        <v>16987.5</v>
      </c>
      <c r="J11" s="24" t="s">
        <v>92</v>
      </c>
      <c r="K11" s="25">
        <f>'Central Florida'!$D26</f>
        <v>0</v>
      </c>
      <c r="L11" s="26">
        <f>'Central Florida'!$D27</f>
        <v>0</v>
      </c>
      <c r="M11" s="26">
        <f>'Central Florida'!$D28</f>
        <v>0</v>
      </c>
      <c r="N11" s="26">
        <f>'Central Florida'!$D29</f>
        <v>0</v>
      </c>
      <c r="O11" s="26">
        <f>'Central Florida'!$D30</f>
        <v>0</v>
      </c>
      <c r="P11" s="73">
        <f>'Central Florida'!$D31</f>
        <v>0</v>
      </c>
      <c r="Q11" s="61">
        <f>SUM(K11:P11)</f>
        <v>0</v>
      </c>
    </row>
    <row r="12" spans="1:19" ht="15.95" customHeight="1">
      <c r="A12" s="24" t="s">
        <v>112</v>
      </c>
      <c r="B12" s="25">
        <f>Chipola!D13</f>
        <v>0</v>
      </c>
      <c r="C12" s="26">
        <f>Chipola!D14</f>
        <v>18775.580000000002</v>
      </c>
      <c r="D12" s="26">
        <f>Chipola!D15</f>
        <v>0</v>
      </c>
      <c r="E12" s="26">
        <f>Chipola!D16</f>
        <v>0</v>
      </c>
      <c r="F12" s="26">
        <f>Chipola!D17</f>
        <v>292.56</v>
      </c>
      <c r="G12" s="73">
        <f>Chipola!D18</f>
        <v>8250</v>
      </c>
      <c r="H12" s="61">
        <f>SUM(B12:G12)</f>
        <v>27318.140000000003</v>
      </c>
      <c r="J12" s="24" t="s">
        <v>112</v>
      </c>
      <c r="K12" s="25">
        <f>Chipola!D26</f>
        <v>0</v>
      </c>
      <c r="L12" s="26">
        <f>Chipola!D27</f>
        <v>0</v>
      </c>
      <c r="M12" s="26">
        <f>Chipola!D28</f>
        <v>0</v>
      </c>
      <c r="N12" s="26">
        <f>Chipola!D29</f>
        <v>0</v>
      </c>
      <c r="O12" s="26">
        <f>Chipola!D30</f>
        <v>0</v>
      </c>
      <c r="P12" s="73">
        <f>Chipola!D31</f>
        <v>0</v>
      </c>
      <c r="Q12" s="61">
        <f>SUM(K12:P12)</f>
        <v>0</v>
      </c>
    </row>
    <row r="13" spans="1:19" ht="15.95" customHeight="1">
      <c r="A13" s="24" t="s">
        <v>93</v>
      </c>
      <c r="B13" s="25">
        <f>Daytona!$D13</f>
        <v>0</v>
      </c>
      <c r="C13" s="26">
        <f>Daytona!$D14</f>
        <v>0</v>
      </c>
      <c r="D13" s="26">
        <f>Daytona!$D15</f>
        <v>0</v>
      </c>
      <c r="E13" s="26">
        <f>Daytona!$D16</f>
        <v>0</v>
      </c>
      <c r="F13" s="26">
        <f>Daytona!$D17</f>
        <v>0</v>
      </c>
      <c r="G13" s="73">
        <f>Daytona!$D18</f>
        <v>0</v>
      </c>
      <c r="H13" s="61">
        <f t="shared" si="0"/>
        <v>0</v>
      </c>
      <c r="J13" s="24" t="s">
        <v>93</v>
      </c>
      <c r="K13" s="25">
        <f>Daytona!$D26</f>
        <v>4500</v>
      </c>
      <c r="L13" s="26">
        <f>Daytona!$D27</f>
        <v>2750</v>
      </c>
      <c r="M13" s="26">
        <f>Daytona!$D28</f>
        <v>0</v>
      </c>
      <c r="N13" s="26">
        <f>Daytona!$D29</f>
        <v>0</v>
      </c>
      <c r="O13" s="26">
        <f>Daytona!$D30</f>
        <v>65513</v>
      </c>
      <c r="P13" s="73">
        <f>Daytona!$D31</f>
        <v>0</v>
      </c>
      <c r="Q13" s="61">
        <f>SUM(K13:P13)</f>
        <v>72763</v>
      </c>
    </row>
    <row r="14" spans="1:19" ht="15.95" customHeight="1">
      <c r="A14" s="24" t="s">
        <v>94</v>
      </c>
      <c r="B14" s="25">
        <f>'Florida Southwestern'!$D13</f>
        <v>0</v>
      </c>
      <c r="C14" s="26">
        <f>'Florida Southwestern'!$D14</f>
        <v>0</v>
      </c>
      <c r="D14" s="26">
        <f>'Florida Southwestern'!$D15</f>
        <v>0</v>
      </c>
      <c r="E14" s="26">
        <f>'Florida Southwestern'!$D16</f>
        <v>0</v>
      </c>
      <c r="F14" s="26">
        <f>'Florida Southwestern'!$D17</f>
        <v>12730</v>
      </c>
      <c r="G14" s="73">
        <f>'Florida Southwestern'!$D18</f>
        <v>0</v>
      </c>
      <c r="H14" s="61">
        <f t="shared" si="0"/>
        <v>12730</v>
      </c>
      <c r="J14" s="24" t="s">
        <v>94</v>
      </c>
      <c r="K14" s="25">
        <f>'Florida Southwestern'!$D26</f>
        <v>0</v>
      </c>
      <c r="L14" s="26">
        <f>'Florida Southwestern'!$D27</f>
        <v>0</v>
      </c>
      <c r="M14" s="26">
        <f>'Florida Southwestern'!$D28</f>
        <v>0</v>
      </c>
      <c r="N14" s="26">
        <f>'Florida Southwestern'!$D29</f>
        <v>0</v>
      </c>
      <c r="O14" s="26">
        <f>'Florida Southwestern'!$D30</f>
        <v>0</v>
      </c>
      <c r="P14" s="73">
        <f>'Florida Southwestern'!$D31</f>
        <v>0</v>
      </c>
      <c r="Q14" s="61">
        <f t="shared" ref="Q14:Q36" si="1">SUM(K14:P14)</f>
        <v>0</v>
      </c>
    </row>
    <row r="15" spans="1:19" ht="15.95" customHeight="1">
      <c r="A15" s="24" t="s">
        <v>95</v>
      </c>
      <c r="B15" s="28">
        <f>'FSC Jacksonville'!$D13</f>
        <v>0</v>
      </c>
      <c r="C15" s="26">
        <f>'FSC Jacksonville'!$D14</f>
        <v>113417.85</v>
      </c>
      <c r="D15" s="26">
        <f>'FSC Jacksonville'!$D15</f>
        <v>0</v>
      </c>
      <c r="E15" s="26">
        <f>'FSC Jacksonville'!$D16</f>
        <v>0</v>
      </c>
      <c r="F15" s="26">
        <f>'FSC Jacksonville'!$D17</f>
        <v>0</v>
      </c>
      <c r="G15" s="73">
        <f>'FSC Jacksonville'!$D18</f>
        <v>0</v>
      </c>
      <c r="H15" s="61">
        <f>SUM(B15:G15)</f>
        <v>113417.85</v>
      </c>
      <c r="J15" s="24" t="s">
        <v>95</v>
      </c>
      <c r="K15" s="28">
        <f>'FSC Jacksonville'!$D26</f>
        <v>2000</v>
      </c>
      <c r="L15" s="26">
        <f>'FSC Jacksonville'!$D27</f>
        <v>0</v>
      </c>
      <c r="M15" s="26">
        <f>'FSC Jacksonville'!$D28</f>
        <v>0</v>
      </c>
      <c r="N15" s="26">
        <f>'FSC Jacksonville'!$D29</f>
        <v>0</v>
      </c>
      <c r="O15" s="26">
        <f>'FSC Jacksonville'!$D30</f>
        <v>10740</v>
      </c>
      <c r="P15" s="73">
        <f>'FSC Jacksonville'!$D31</f>
        <v>0</v>
      </c>
      <c r="Q15" s="61">
        <f>SUM(K15:P15)</f>
        <v>12740</v>
      </c>
    </row>
    <row r="16" spans="1:19" ht="15.95" customHeight="1">
      <c r="A16" s="24" t="s">
        <v>113</v>
      </c>
      <c r="B16" s="28">
        <f>'Florida Keys'!$D13</f>
        <v>0</v>
      </c>
      <c r="C16" s="26">
        <f>'Florida Keys'!$D14</f>
        <v>0</v>
      </c>
      <c r="D16" s="26">
        <f>'Florida Keys'!$D15</f>
        <v>0</v>
      </c>
      <c r="E16" s="26">
        <f>'Florida Keys'!$D16</f>
        <v>0</v>
      </c>
      <c r="F16" s="26">
        <f>'Florida Keys'!$D17</f>
        <v>0</v>
      </c>
      <c r="G16" s="73">
        <f>'Florida Keys'!$D18</f>
        <v>0</v>
      </c>
      <c r="H16" s="61">
        <f t="shared" si="0"/>
        <v>0</v>
      </c>
      <c r="J16" s="24" t="s">
        <v>113</v>
      </c>
      <c r="K16" s="28">
        <f>'Florida Keys'!$D26</f>
        <v>0</v>
      </c>
      <c r="L16" s="26">
        <f>'Florida Keys'!$D27</f>
        <v>0</v>
      </c>
      <c r="M16" s="26">
        <f>'Florida Keys'!$D28</f>
        <v>0</v>
      </c>
      <c r="N16" s="26">
        <f>'Florida Keys'!$D29</f>
        <v>0</v>
      </c>
      <c r="O16" s="26">
        <f>'Florida Keys'!$D30</f>
        <v>0</v>
      </c>
      <c r="P16" s="73">
        <f>'Florida Keys'!$D31</f>
        <v>0</v>
      </c>
      <c r="Q16" s="61">
        <f t="shared" si="1"/>
        <v>0</v>
      </c>
    </row>
    <row r="17" spans="1:17" ht="15.95" customHeight="1">
      <c r="A17" s="24" t="s">
        <v>96</v>
      </c>
      <c r="B17" s="28">
        <f>'Gulf Coast'!$D13</f>
        <v>0</v>
      </c>
      <c r="C17" s="26">
        <f>'Gulf Coast'!$D14</f>
        <v>0</v>
      </c>
      <c r="D17" s="26">
        <f>'Gulf Coast'!$D15</f>
        <v>0</v>
      </c>
      <c r="E17" s="26">
        <f>'Gulf Coast'!$D16</f>
        <v>0</v>
      </c>
      <c r="F17" s="26">
        <f>'Gulf Coast'!$D17</f>
        <v>0</v>
      </c>
      <c r="G17" s="73">
        <f>'Gulf Coast'!$D18</f>
        <v>0</v>
      </c>
      <c r="H17" s="61">
        <f t="shared" si="0"/>
        <v>0</v>
      </c>
      <c r="J17" s="24" t="s">
        <v>96</v>
      </c>
      <c r="K17" s="28">
        <f>'Gulf Coast'!$D26</f>
        <v>0</v>
      </c>
      <c r="L17" s="26">
        <f>'Gulf Coast'!$D27</f>
        <v>0</v>
      </c>
      <c r="M17" s="26">
        <f>'Gulf Coast'!$D28</f>
        <v>0</v>
      </c>
      <c r="N17" s="26">
        <f>'Gulf Coast'!$D29</f>
        <v>0</v>
      </c>
      <c r="O17" s="26">
        <f>'Gulf Coast'!$D30</f>
        <v>7427.5</v>
      </c>
      <c r="P17" s="73">
        <f>'Gulf Coast'!$D31</f>
        <v>0</v>
      </c>
      <c r="Q17" s="61">
        <f t="shared" si="1"/>
        <v>7427.5</v>
      </c>
    </row>
    <row r="18" spans="1:17" ht="15.95" customHeight="1">
      <c r="A18" s="24" t="s">
        <v>97</v>
      </c>
      <c r="B18" s="28">
        <f>Hillsborough!$D13</f>
        <v>0</v>
      </c>
      <c r="C18" s="26">
        <f>Hillsborough!$D14</f>
        <v>0</v>
      </c>
      <c r="D18" s="26">
        <f>Hillsborough!$D15</f>
        <v>0</v>
      </c>
      <c r="E18" s="26">
        <f>Hillsborough!$D16</f>
        <v>16000</v>
      </c>
      <c r="F18" s="26">
        <f>Hillsborough!$D17</f>
        <v>0</v>
      </c>
      <c r="G18" s="73">
        <f>Hillsborough!$D18</f>
        <v>0</v>
      </c>
      <c r="H18" s="61">
        <f t="shared" si="0"/>
        <v>16000</v>
      </c>
      <c r="J18" s="24" t="s">
        <v>97</v>
      </c>
      <c r="K18" s="28">
        <f>Hillsborough!$D26</f>
        <v>66810</v>
      </c>
      <c r="L18" s="26">
        <f>Hillsborough!$D27</f>
        <v>3325</v>
      </c>
      <c r="M18" s="26">
        <f>Hillsborough!$D28</f>
        <v>54995</v>
      </c>
      <c r="N18" s="26">
        <f>Hillsborough!$D29</f>
        <v>0</v>
      </c>
      <c r="O18" s="26">
        <f>Hillsborough!$D30</f>
        <v>301339</v>
      </c>
      <c r="P18" s="73">
        <f>Hillsborough!$D31</f>
        <v>0</v>
      </c>
      <c r="Q18" s="61">
        <f t="shared" si="1"/>
        <v>426469</v>
      </c>
    </row>
    <row r="19" spans="1:17" ht="15.95" customHeight="1">
      <c r="A19" s="24" t="s">
        <v>98</v>
      </c>
      <c r="B19" s="25">
        <f>'Florida Gateway'!$D13</f>
        <v>0</v>
      </c>
      <c r="C19" s="26">
        <f>'Florida Gateway'!$D14</f>
        <v>0</v>
      </c>
      <c r="D19" s="26">
        <f>'Florida Gateway'!$D15</f>
        <v>0</v>
      </c>
      <c r="E19" s="26">
        <f>'Florida Gateway'!$D16</f>
        <v>0</v>
      </c>
      <c r="F19" s="26">
        <f>'Florida Gateway'!$D17</f>
        <v>0</v>
      </c>
      <c r="G19" s="73">
        <f>'Florida Gateway'!$D18</f>
        <v>0</v>
      </c>
      <c r="H19" s="61">
        <f>SUM(B19:G19)</f>
        <v>0</v>
      </c>
      <c r="J19" s="24" t="s">
        <v>98</v>
      </c>
      <c r="K19" s="25">
        <f>'Florida Gateway'!$D26</f>
        <v>0</v>
      </c>
      <c r="L19" s="26">
        <f>'Florida Gateway'!$D27</f>
        <v>0</v>
      </c>
      <c r="M19" s="26">
        <f>'Florida Gateway'!$D28</f>
        <v>0</v>
      </c>
      <c r="N19" s="26">
        <f>'Florida Gateway'!$D29</f>
        <v>0</v>
      </c>
      <c r="O19" s="26">
        <f>'Florida Gateway'!$D30</f>
        <v>0</v>
      </c>
      <c r="P19" s="73">
        <f>'Florida Gateway'!$D31</f>
        <v>0</v>
      </c>
      <c r="Q19" s="61">
        <f>SUM(K19:P19)</f>
        <v>0</v>
      </c>
    </row>
    <row r="20" spans="1:17" ht="15.95" customHeight="1">
      <c r="A20" s="24" t="s">
        <v>115</v>
      </c>
      <c r="B20" s="28">
        <f>'Indian River'!$D13</f>
        <v>0</v>
      </c>
      <c r="C20" s="26">
        <f>'Indian River'!$D14</f>
        <v>0</v>
      </c>
      <c r="D20" s="26">
        <f>'Indian River'!$D15</f>
        <v>0</v>
      </c>
      <c r="E20" s="26">
        <f>'Indian River'!$D16</f>
        <v>0</v>
      </c>
      <c r="F20" s="26">
        <f>'Indian River'!$D17</f>
        <v>103181</v>
      </c>
      <c r="G20" s="73">
        <f>'Indian River'!$D18</f>
        <v>0</v>
      </c>
      <c r="H20" s="61">
        <f t="shared" si="0"/>
        <v>103181</v>
      </c>
      <c r="J20" s="24" t="s">
        <v>115</v>
      </c>
      <c r="K20" s="28">
        <f>'Indian River'!$D26</f>
        <v>0</v>
      </c>
      <c r="L20" s="26">
        <f>'Indian River'!$D27</f>
        <v>0</v>
      </c>
      <c r="M20" s="26">
        <f>'Indian River'!$D28</f>
        <v>0</v>
      </c>
      <c r="N20" s="26">
        <f>'Indian River'!$D29</f>
        <v>0</v>
      </c>
      <c r="O20" s="26">
        <f>'Indian River'!$D30</f>
        <v>103665.3</v>
      </c>
      <c r="P20" s="73">
        <f>'Indian River'!$D31</f>
        <v>0</v>
      </c>
      <c r="Q20" s="61">
        <f t="shared" si="1"/>
        <v>103665.3</v>
      </c>
    </row>
    <row r="21" spans="1:17" ht="15.95" customHeight="1">
      <c r="A21" s="24" t="s">
        <v>114</v>
      </c>
      <c r="B21" s="28">
        <f>'Lake-Sumter'!$D13</f>
        <v>0</v>
      </c>
      <c r="C21" s="26">
        <f>'Lake-Sumter'!$D14</f>
        <v>0</v>
      </c>
      <c r="D21" s="26">
        <f>'Lake-Sumter'!$D15</f>
        <v>0</v>
      </c>
      <c r="E21" s="26">
        <f>'Lake-Sumter'!$D16</f>
        <v>0</v>
      </c>
      <c r="F21" s="26">
        <f>'Lake-Sumter'!$D17</f>
        <v>3000</v>
      </c>
      <c r="G21" s="73">
        <f>'Lake-Sumter'!$D18</f>
        <v>0</v>
      </c>
      <c r="H21" s="61">
        <f t="shared" si="0"/>
        <v>3000</v>
      </c>
      <c r="J21" s="24" t="s">
        <v>114</v>
      </c>
      <c r="K21" s="28">
        <f>'Lake-Sumter'!$D26</f>
        <v>0</v>
      </c>
      <c r="L21" s="26">
        <f>'Lake-Sumter'!$D27</f>
        <v>0</v>
      </c>
      <c r="M21" s="26">
        <f>'Lake-Sumter'!$D28</f>
        <v>0</v>
      </c>
      <c r="N21" s="26">
        <f>'Lake-Sumter'!$D29</f>
        <v>0</v>
      </c>
      <c r="O21" s="26">
        <f>'Lake-Sumter'!$D30</f>
        <v>34319.4</v>
      </c>
      <c r="P21" s="73">
        <f>'Lake-Sumter'!$D31</f>
        <v>0</v>
      </c>
      <c r="Q21" s="61">
        <f t="shared" si="1"/>
        <v>34319.4</v>
      </c>
    </row>
    <row r="22" spans="1:17" ht="15.95" customHeight="1">
      <c r="A22" s="24" t="s">
        <v>99</v>
      </c>
      <c r="B22" s="28">
        <f>'State College of Florida'!$D13</f>
        <v>0</v>
      </c>
      <c r="C22" s="26">
        <f>'State College of Florida'!$D14</f>
        <v>0</v>
      </c>
      <c r="D22" s="26">
        <f>'State College of Florida'!$D15</f>
        <v>0</v>
      </c>
      <c r="E22" s="26">
        <f>'State College of Florida'!$D16</f>
        <v>0</v>
      </c>
      <c r="F22" s="26">
        <f>'State College of Florida'!$D17</f>
        <v>0</v>
      </c>
      <c r="G22" s="73">
        <f>'State College of Florida'!$D18</f>
        <v>0</v>
      </c>
      <c r="H22" s="61">
        <f>SUM(B22:G22)</f>
        <v>0</v>
      </c>
      <c r="J22" s="24" t="s">
        <v>99</v>
      </c>
      <c r="K22" s="28">
        <f>'State College of Florida'!$D26</f>
        <v>0</v>
      </c>
      <c r="L22" s="26">
        <f>'State College of Florida'!$D27</f>
        <v>0</v>
      </c>
      <c r="M22" s="26">
        <f>'State College of Florida'!$D28</f>
        <v>0</v>
      </c>
      <c r="N22" s="26">
        <f>'State College of Florida'!$D29</f>
        <v>0</v>
      </c>
      <c r="O22" s="26">
        <f>'State College of Florida'!$D30</f>
        <v>0</v>
      </c>
      <c r="P22" s="73">
        <f>'State College of Florida'!$D31</f>
        <v>0</v>
      </c>
      <c r="Q22" s="61">
        <f>SUM(K22:P22)</f>
        <v>0</v>
      </c>
    </row>
    <row r="23" spans="1:17" ht="15.95" customHeight="1">
      <c r="A23" s="24" t="s">
        <v>100</v>
      </c>
      <c r="B23" s="28">
        <f>'Miami Dade'!$D13</f>
        <v>0</v>
      </c>
      <c r="C23" s="26">
        <f>'Miami Dade'!$D14</f>
        <v>0</v>
      </c>
      <c r="D23" s="26">
        <f>'Miami Dade'!$D15</f>
        <v>0</v>
      </c>
      <c r="E23" s="26">
        <f>'Miami Dade'!$D16</f>
        <v>0</v>
      </c>
      <c r="F23" s="26">
        <f>'Miami Dade'!$D17</f>
        <v>25919.1</v>
      </c>
      <c r="G23" s="73">
        <f>'Miami Dade'!$D18</f>
        <v>0</v>
      </c>
      <c r="H23" s="61">
        <f t="shared" si="0"/>
        <v>25919.1</v>
      </c>
      <c r="J23" s="24" t="s">
        <v>100</v>
      </c>
      <c r="K23" s="28">
        <f>'Miami Dade'!$D26</f>
        <v>0</v>
      </c>
      <c r="L23" s="26">
        <f>'Miami Dade'!$D27</f>
        <v>0</v>
      </c>
      <c r="M23" s="26">
        <f>'Miami Dade'!$D28</f>
        <v>0</v>
      </c>
      <c r="N23" s="26">
        <f>'Miami Dade'!$D29</f>
        <v>0</v>
      </c>
      <c r="O23" s="26">
        <f>'Miami Dade'!$D30</f>
        <v>0</v>
      </c>
      <c r="P23" s="73">
        <f>'Miami Dade'!$D31</f>
        <v>0</v>
      </c>
      <c r="Q23" s="61">
        <f t="shared" si="1"/>
        <v>0</v>
      </c>
    </row>
    <row r="24" spans="1:17" ht="15.95" customHeight="1">
      <c r="A24" s="24" t="s">
        <v>116</v>
      </c>
      <c r="B24" s="28">
        <f>'North Florida'!$D13</f>
        <v>0</v>
      </c>
      <c r="C24" s="26">
        <f>'North Florida'!$D14</f>
        <v>0</v>
      </c>
      <c r="D24" s="26">
        <f>'North Florida'!$D15</f>
        <v>0</v>
      </c>
      <c r="E24" s="26">
        <f>'North Florida'!$D16</f>
        <v>0</v>
      </c>
      <c r="F24" s="26">
        <f>'North Florida'!$D17</f>
        <v>0</v>
      </c>
      <c r="G24" s="73">
        <f>'North Florida'!$D18</f>
        <v>0</v>
      </c>
      <c r="H24" s="61">
        <f t="shared" si="0"/>
        <v>0</v>
      </c>
      <c r="J24" s="24" t="s">
        <v>116</v>
      </c>
      <c r="K24" s="28">
        <f>'North Florida'!$D26</f>
        <v>0</v>
      </c>
      <c r="L24" s="26">
        <f>'North Florida'!$D27</f>
        <v>0</v>
      </c>
      <c r="M24" s="26">
        <f>'North Florida'!$D28</f>
        <v>0</v>
      </c>
      <c r="N24" s="26">
        <f>'North Florida'!$D29</f>
        <v>0</v>
      </c>
      <c r="O24" s="26">
        <f>'North Florida'!$D30</f>
        <v>0</v>
      </c>
      <c r="P24" s="73">
        <f>'North Florida'!$D31</f>
        <v>0</v>
      </c>
      <c r="Q24" s="61">
        <f t="shared" si="1"/>
        <v>0</v>
      </c>
    </row>
    <row r="25" spans="1:17" ht="15.95" customHeight="1">
      <c r="A25" s="24" t="s">
        <v>101</v>
      </c>
      <c r="B25" s="28">
        <f>'Northwest Florida '!$D13</f>
        <v>0</v>
      </c>
      <c r="C25" s="26">
        <f>'Northwest Florida '!$D14</f>
        <v>0</v>
      </c>
      <c r="D25" s="26">
        <f>'Northwest Florida '!$D15</f>
        <v>0</v>
      </c>
      <c r="E25" s="26">
        <f>'Northwest Florida '!$D16</f>
        <v>0</v>
      </c>
      <c r="F25" s="26">
        <f>'Northwest Florida '!$D17</f>
        <v>19700</v>
      </c>
      <c r="G25" s="73">
        <f>'Northwest Florida '!$D18</f>
        <v>0</v>
      </c>
      <c r="H25" s="61">
        <f t="shared" si="0"/>
        <v>19700</v>
      </c>
      <c r="J25" s="24" t="s">
        <v>101</v>
      </c>
      <c r="K25" s="28">
        <f>'Northwest Florida '!$D26</f>
        <v>0</v>
      </c>
      <c r="L25" s="26">
        <f>'Northwest Florida '!$D27</f>
        <v>0</v>
      </c>
      <c r="M25" s="26">
        <f>'Northwest Florida '!$D28</f>
        <v>0</v>
      </c>
      <c r="N25" s="26">
        <f>'Northwest Florida '!$D29</f>
        <v>0</v>
      </c>
      <c r="O25" s="26">
        <f>'Northwest Florida '!$D30</f>
        <v>0</v>
      </c>
      <c r="P25" s="73">
        <f>'Northwest Florida '!$D31</f>
        <v>0</v>
      </c>
      <c r="Q25" s="61">
        <f t="shared" si="1"/>
        <v>0</v>
      </c>
    </row>
    <row r="26" spans="1:17" ht="15.95" customHeight="1">
      <c r="A26" s="24" t="s">
        <v>102</v>
      </c>
      <c r="B26" s="28">
        <f>'Palm Beach'!$D13</f>
        <v>0</v>
      </c>
      <c r="C26" s="26">
        <f>'Palm Beach'!$D14</f>
        <v>0</v>
      </c>
      <c r="D26" s="26">
        <f>'Palm Beach'!$D15</f>
        <v>10674</v>
      </c>
      <c r="E26" s="26">
        <f>'Palm Beach'!$D16</f>
        <v>0</v>
      </c>
      <c r="F26" s="26">
        <f>'Palm Beach'!$D17</f>
        <v>0</v>
      </c>
      <c r="G26" s="73">
        <f>'Palm Beach'!$D18</f>
        <v>0</v>
      </c>
      <c r="H26" s="61">
        <f t="shared" si="0"/>
        <v>10674</v>
      </c>
      <c r="J26" s="24" t="s">
        <v>102</v>
      </c>
      <c r="K26" s="28">
        <f>'Palm Beach'!$D26</f>
        <v>0</v>
      </c>
      <c r="L26" s="26">
        <f>'Palm Beach'!$D27</f>
        <v>0</v>
      </c>
      <c r="M26" s="26">
        <f>'Palm Beach'!$D28</f>
        <v>0</v>
      </c>
      <c r="N26" s="26">
        <f>'Palm Beach'!$D29</f>
        <v>0</v>
      </c>
      <c r="O26" s="26">
        <f>'Palm Beach'!$D30</f>
        <v>0</v>
      </c>
      <c r="P26" s="73">
        <f>'Palm Beach'!$D31</f>
        <v>0</v>
      </c>
      <c r="Q26" s="61">
        <f t="shared" si="1"/>
        <v>0</v>
      </c>
    </row>
    <row r="27" spans="1:17" ht="15.95" customHeight="1">
      <c r="A27" s="24" t="s">
        <v>103</v>
      </c>
      <c r="B27" s="28">
        <f>'Pasco-Hernando'!$D13</f>
        <v>0</v>
      </c>
      <c r="C27" s="26">
        <f>'Pasco-Hernando'!$D14</f>
        <v>0</v>
      </c>
      <c r="D27" s="26">
        <f>'Pasco-Hernando'!$D15</f>
        <v>0</v>
      </c>
      <c r="E27" s="26">
        <f>'Pasco-Hernando'!$D16</f>
        <v>0</v>
      </c>
      <c r="F27" s="26">
        <f>'Pasco-Hernando'!$D17</f>
        <v>0</v>
      </c>
      <c r="G27" s="73">
        <f>'Pasco-Hernando'!$D18</f>
        <v>0</v>
      </c>
      <c r="H27" s="61">
        <f t="shared" si="0"/>
        <v>0</v>
      </c>
      <c r="J27" s="24" t="s">
        <v>103</v>
      </c>
      <c r="K27" s="28">
        <f>'Pasco-Hernando'!$D26</f>
        <v>0</v>
      </c>
      <c r="L27" s="26">
        <f>'Pasco-Hernando'!$D27</f>
        <v>0</v>
      </c>
      <c r="M27" s="26">
        <f>'Pasco-Hernando'!$D28</f>
        <v>0</v>
      </c>
      <c r="N27" s="26">
        <f>'Pasco-Hernando'!$D29</f>
        <v>0</v>
      </c>
      <c r="O27" s="26">
        <f>'Pasco-Hernando'!$D30</f>
        <v>0</v>
      </c>
      <c r="P27" s="73">
        <f>'Pasco-Hernando'!$D31</f>
        <v>0</v>
      </c>
      <c r="Q27" s="61">
        <f t="shared" si="1"/>
        <v>0</v>
      </c>
    </row>
    <row r="28" spans="1:17" ht="15.95" customHeight="1">
      <c r="A28" s="24" t="s">
        <v>104</v>
      </c>
      <c r="B28" s="28">
        <f>Pensacola!$D13</f>
        <v>0</v>
      </c>
      <c r="C28" s="26">
        <f>Pensacola!$D14</f>
        <v>0</v>
      </c>
      <c r="D28" s="26">
        <f>Pensacola!$D15</f>
        <v>0</v>
      </c>
      <c r="E28" s="26">
        <f>Pensacola!$D16</f>
        <v>0</v>
      </c>
      <c r="F28" s="26">
        <f>Pensacola!$D17</f>
        <v>0</v>
      </c>
      <c r="G28" s="73">
        <f>Pensacola!$D18</f>
        <v>0</v>
      </c>
      <c r="H28" s="61">
        <f t="shared" si="0"/>
        <v>0</v>
      </c>
      <c r="J28" s="24" t="s">
        <v>104</v>
      </c>
      <c r="K28" s="28">
        <f>Pensacola!$D26</f>
        <v>0</v>
      </c>
      <c r="L28" s="26">
        <f>Pensacola!$D27</f>
        <v>0</v>
      </c>
      <c r="M28" s="26">
        <f>Pensacola!$D28</f>
        <v>0</v>
      </c>
      <c r="N28" s="26">
        <f>Pensacola!$D29</f>
        <v>0</v>
      </c>
      <c r="O28" s="26">
        <f>Pensacola!$D30</f>
        <v>2500</v>
      </c>
      <c r="P28" s="73">
        <f>Pensacola!$D31</f>
        <v>0</v>
      </c>
      <c r="Q28" s="61">
        <f t="shared" si="1"/>
        <v>2500</v>
      </c>
    </row>
    <row r="29" spans="1:17" ht="15.95" customHeight="1">
      <c r="A29" s="24" t="s">
        <v>105</v>
      </c>
      <c r="B29" s="28">
        <f>'Polk '!$D13</f>
        <v>0</v>
      </c>
      <c r="C29" s="26">
        <f>'Polk '!$D14</f>
        <v>0</v>
      </c>
      <c r="D29" s="26">
        <f>'Polk '!$D15</f>
        <v>0</v>
      </c>
      <c r="E29" s="26">
        <f>'Polk '!$D16</f>
        <v>0</v>
      </c>
      <c r="F29" s="26">
        <f>'Polk '!$D17</f>
        <v>2500</v>
      </c>
      <c r="G29" s="73">
        <f>'Polk '!$D18</f>
        <v>0</v>
      </c>
      <c r="H29" s="61">
        <f t="shared" si="0"/>
        <v>2500</v>
      </c>
      <c r="J29" s="24" t="s">
        <v>105</v>
      </c>
      <c r="K29" s="28">
        <f>'Polk '!$D26</f>
        <v>0</v>
      </c>
      <c r="L29" s="26">
        <f>'Polk '!$D27</f>
        <v>0</v>
      </c>
      <c r="M29" s="26">
        <f>'Polk '!$D28</f>
        <v>0</v>
      </c>
      <c r="N29" s="26">
        <f>'Polk '!$D29</f>
        <v>0</v>
      </c>
      <c r="O29" s="26">
        <f>'Polk '!$D30</f>
        <v>0</v>
      </c>
      <c r="P29" s="73">
        <f>'Polk '!$D31</f>
        <v>0</v>
      </c>
      <c r="Q29" s="61">
        <f t="shared" si="1"/>
        <v>0</v>
      </c>
    </row>
    <row r="30" spans="1:17" ht="15.95" customHeight="1">
      <c r="A30" s="24" t="s">
        <v>106</v>
      </c>
      <c r="B30" s="28">
        <f>'Saint Johns River'!$D13</f>
        <v>0</v>
      </c>
      <c r="C30" s="26">
        <f>'Saint Johns River'!$D14</f>
        <v>0</v>
      </c>
      <c r="D30" s="26">
        <f>'Saint Johns River'!$D15</f>
        <v>0</v>
      </c>
      <c r="E30" s="26">
        <f>'Saint Johns River'!$D16</f>
        <v>0</v>
      </c>
      <c r="F30" s="26">
        <f>'Saint Johns River'!$D17</f>
        <v>4000</v>
      </c>
      <c r="G30" s="73">
        <f>'Saint Johns River'!$D18</f>
        <v>0</v>
      </c>
      <c r="H30" s="61">
        <f t="shared" si="0"/>
        <v>4000</v>
      </c>
      <c r="J30" s="24" t="s">
        <v>106</v>
      </c>
      <c r="K30" s="28">
        <f>'Saint Johns River'!$D26</f>
        <v>0</v>
      </c>
      <c r="L30" s="26">
        <f>'Saint Johns River'!$D27</f>
        <v>0</v>
      </c>
      <c r="M30" s="26">
        <f>'Saint Johns River'!$D28</f>
        <v>0</v>
      </c>
      <c r="N30" s="26">
        <f>'Saint Johns River'!$D29</f>
        <v>0</v>
      </c>
      <c r="O30" s="26">
        <f>'Saint Johns River'!$D30</f>
        <v>0</v>
      </c>
      <c r="P30" s="73">
        <f>'Saint Johns River'!$D31</f>
        <v>0</v>
      </c>
      <c r="Q30" s="61">
        <f t="shared" si="1"/>
        <v>0</v>
      </c>
    </row>
    <row r="31" spans="1:17" ht="15.95" customHeight="1">
      <c r="A31" s="24" t="s">
        <v>107</v>
      </c>
      <c r="B31" s="28">
        <f>'Saint Pete'!$D13</f>
        <v>0</v>
      </c>
      <c r="C31" s="26">
        <f>'Saint Pete'!$D14</f>
        <v>0</v>
      </c>
      <c r="D31" s="26">
        <f>'Saint Pete'!$D15</f>
        <v>0</v>
      </c>
      <c r="E31" s="26">
        <f>'Saint Pete'!$D16</f>
        <v>0</v>
      </c>
      <c r="F31" s="26">
        <f>'Saint Pete'!$D17</f>
        <v>0</v>
      </c>
      <c r="G31" s="73">
        <f>'Saint Pete'!$D18</f>
        <v>0</v>
      </c>
      <c r="H31" s="61">
        <f t="shared" si="0"/>
        <v>0</v>
      </c>
      <c r="J31" s="24" t="s">
        <v>107</v>
      </c>
      <c r="K31" s="28">
        <f>'Saint Pete'!$D26</f>
        <v>0</v>
      </c>
      <c r="L31" s="26">
        <f>'Saint Pete'!$D27</f>
        <v>0</v>
      </c>
      <c r="M31" s="26">
        <f>'Saint Pete'!$D28</f>
        <v>0</v>
      </c>
      <c r="N31" s="26">
        <f>'Saint Pete'!$D29</f>
        <v>0</v>
      </c>
      <c r="O31" s="26">
        <f>'Saint Pete'!$D30</f>
        <v>0</v>
      </c>
      <c r="P31" s="73">
        <f>'Saint Pete'!$D31</f>
        <v>0</v>
      </c>
      <c r="Q31" s="61">
        <f t="shared" si="1"/>
        <v>0</v>
      </c>
    </row>
    <row r="32" spans="1:17" ht="15.95" customHeight="1">
      <c r="A32" s="24" t="s">
        <v>108</v>
      </c>
      <c r="B32" s="28">
        <f>'Santa Fe'!$D13</f>
        <v>0</v>
      </c>
      <c r="C32" s="26">
        <f>'Santa Fe'!$D14</f>
        <v>0</v>
      </c>
      <c r="D32" s="26">
        <f>'Santa Fe'!$D15</f>
        <v>0</v>
      </c>
      <c r="E32" s="26">
        <f>'Santa Fe'!$D16</f>
        <v>0</v>
      </c>
      <c r="F32" s="26">
        <f>'Santa Fe'!$D17</f>
        <v>0</v>
      </c>
      <c r="G32" s="73">
        <f>'Santa Fe'!$D18</f>
        <v>0</v>
      </c>
      <c r="H32" s="61">
        <f t="shared" si="0"/>
        <v>0</v>
      </c>
      <c r="J32" s="24" t="s">
        <v>108</v>
      </c>
      <c r="K32" s="28">
        <f>'Santa Fe'!$D26</f>
        <v>0</v>
      </c>
      <c r="L32" s="26">
        <f>'Santa Fe'!$D27</f>
        <v>0</v>
      </c>
      <c r="M32" s="26">
        <f>'Santa Fe'!$D28</f>
        <v>0</v>
      </c>
      <c r="N32" s="26">
        <f>'Santa Fe'!$D29</f>
        <v>0</v>
      </c>
      <c r="O32" s="26">
        <f>'Santa Fe'!$D30</f>
        <v>0</v>
      </c>
      <c r="P32" s="73">
        <f>'Santa Fe'!$D31</f>
        <v>0</v>
      </c>
      <c r="Q32" s="61">
        <f t="shared" si="1"/>
        <v>0</v>
      </c>
    </row>
    <row r="33" spans="1:17" ht="15.95" customHeight="1">
      <c r="A33" s="24" t="s">
        <v>109</v>
      </c>
      <c r="B33" s="28">
        <f>Seminole!$D13</f>
        <v>500</v>
      </c>
      <c r="C33" s="26">
        <f>Seminole!$D14</f>
        <v>0</v>
      </c>
      <c r="D33" s="26">
        <f>Seminole!$D15</f>
        <v>0</v>
      </c>
      <c r="E33" s="26">
        <f>Seminole!$D16</f>
        <v>0</v>
      </c>
      <c r="F33" s="26">
        <f>Seminole!$D17</f>
        <v>51994</v>
      </c>
      <c r="G33" s="73">
        <f>Seminole!$D18</f>
        <v>0</v>
      </c>
      <c r="H33" s="61">
        <f t="shared" si="0"/>
        <v>52494</v>
      </c>
      <c r="J33" s="24" t="s">
        <v>109</v>
      </c>
      <c r="K33" s="28">
        <f>Seminole!$D26</f>
        <v>0</v>
      </c>
      <c r="L33" s="26">
        <f>Seminole!$D27</f>
        <v>174505.46</v>
      </c>
      <c r="M33" s="26">
        <f>Seminole!$D28</f>
        <v>0</v>
      </c>
      <c r="N33" s="26">
        <f>Seminole!$D29</f>
        <v>0</v>
      </c>
      <c r="O33" s="26">
        <f>Seminole!$D30</f>
        <v>20400</v>
      </c>
      <c r="P33" s="73">
        <f>Seminole!$D31</f>
        <v>0</v>
      </c>
      <c r="Q33" s="61">
        <f t="shared" si="1"/>
        <v>194905.46</v>
      </c>
    </row>
    <row r="34" spans="1:17" ht="15.95" customHeight="1">
      <c r="A34" s="24" t="s">
        <v>117</v>
      </c>
      <c r="B34" s="28">
        <f>'South Florida '!$D13</f>
        <v>0</v>
      </c>
      <c r="C34" s="26">
        <f>'South Florida '!$D14</f>
        <v>0</v>
      </c>
      <c r="D34" s="26">
        <f>'South Florida '!$D15</f>
        <v>0</v>
      </c>
      <c r="E34" s="26">
        <f>'South Florida '!$D16</f>
        <v>0</v>
      </c>
      <c r="F34" s="26">
        <f>'South Florida '!$D17</f>
        <v>0</v>
      </c>
      <c r="G34" s="73">
        <f>'South Florida '!$D18</f>
        <v>16559.37</v>
      </c>
      <c r="H34" s="61">
        <f t="shared" si="0"/>
        <v>16559.37</v>
      </c>
      <c r="J34" s="24" t="s">
        <v>117</v>
      </c>
      <c r="K34" s="28">
        <f>'South Florida '!$D26</f>
        <v>0</v>
      </c>
      <c r="L34" s="26">
        <f>'South Florida '!$D27</f>
        <v>0</v>
      </c>
      <c r="M34" s="26">
        <f>'South Florida '!$D28</f>
        <v>0</v>
      </c>
      <c r="N34" s="26">
        <f>'South Florida '!$D29</f>
        <v>0</v>
      </c>
      <c r="O34" s="26">
        <f>'South Florida '!$D30</f>
        <v>625</v>
      </c>
      <c r="P34" s="73">
        <f>'South Florida '!$D31</f>
        <v>0</v>
      </c>
      <c r="Q34" s="61">
        <f t="shared" si="1"/>
        <v>625</v>
      </c>
    </row>
    <row r="35" spans="1:17" ht="15.95" customHeight="1">
      <c r="A35" s="24" t="s">
        <v>110</v>
      </c>
      <c r="B35" s="28">
        <f>Tallahassee!$D13</f>
        <v>49815</v>
      </c>
      <c r="C35" s="26">
        <f>Tallahassee!$D14</f>
        <v>32005.25</v>
      </c>
      <c r="D35" s="26">
        <f>Tallahassee!$D15</f>
        <v>0</v>
      </c>
      <c r="E35" s="26">
        <f>Tallahassee!$D16</f>
        <v>0</v>
      </c>
      <c r="F35" s="26">
        <f>Tallahassee!$D17</f>
        <v>70990.62</v>
      </c>
      <c r="G35" s="73">
        <f>Tallahassee!$D18</f>
        <v>6500</v>
      </c>
      <c r="H35" s="61">
        <f t="shared" si="0"/>
        <v>159310.87</v>
      </c>
      <c r="J35" s="24" t="s">
        <v>110</v>
      </c>
      <c r="K35" s="28">
        <f>Tallahassee!$D26</f>
        <v>0</v>
      </c>
      <c r="L35" s="26">
        <f>Tallahassee!$D27</f>
        <v>0</v>
      </c>
      <c r="M35" s="26">
        <f>Tallahassee!$D28</f>
        <v>0</v>
      </c>
      <c r="N35" s="26">
        <f>Tallahassee!$D29</f>
        <v>0</v>
      </c>
      <c r="O35" s="26">
        <f>Tallahassee!$D30</f>
        <v>0</v>
      </c>
      <c r="P35" s="73">
        <f>Tallahassee!$D31</f>
        <v>0</v>
      </c>
      <c r="Q35" s="61">
        <f t="shared" si="1"/>
        <v>0</v>
      </c>
    </row>
    <row r="36" spans="1:17" ht="15.95" customHeight="1" thickBot="1">
      <c r="A36" s="29" t="s">
        <v>111</v>
      </c>
      <c r="B36" s="30">
        <f>Valencia!$D13</f>
        <v>0</v>
      </c>
      <c r="C36" s="31">
        <f>Valencia!$D14</f>
        <v>0</v>
      </c>
      <c r="D36" s="31">
        <f>Valencia!$D15</f>
        <v>0</v>
      </c>
      <c r="E36" s="31">
        <f>Valencia!$D16</f>
        <v>0</v>
      </c>
      <c r="F36" s="31">
        <f>Valencia!$D17</f>
        <v>0</v>
      </c>
      <c r="G36" s="74">
        <f>Valencia!$D18</f>
        <v>0</v>
      </c>
      <c r="H36" s="75">
        <f t="shared" si="0"/>
        <v>0</v>
      </c>
      <c r="J36" s="29" t="s">
        <v>111</v>
      </c>
      <c r="K36" s="30">
        <f>Valencia!$D26</f>
        <v>0</v>
      </c>
      <c r="L36" s="31">
        <f>Valencia!$D27</f>
        <v>0</v>
      </c>
      <c r="M36" s="31">
        <f>Valencia!$D28</f>
        <v>0</v>
      </c>
      <c r="N36" s="31">
        <f>Valencia!$D29</f>
        <v>0</v>
      </c>
      <c r="O36" s="31">
        <f>Valencia!$D30</f>
        <v>0</v>
      </c>
      <c r="P36" s="74">
        <f>Valencia!$D31</f>
        <v>0</v>
      </c>
      <c r="Q36" s="75">
        <f t="shared" si="1"/>
        <v>0</v>
      </c>
    </row>
    <row r="37" spans="1:17" ht="21.95" customHeight="1" thickBot="1">
      <c r="A37" s="76" t="s">
        <v>65</v>
      </c>
      <c r="B37" s="39">
        <f t="shared" ref="B37:H37" si="2">SUM(B9:B36)</f>
        <v>95439.679999999993</v>
      </c>
      <c r="C37" s="39">
        <f t="shared" si="2"/>
        <v>1747145.4100000001</v>
      </c>
      <c r="D37" s="39">
        <f t="shared" si="2"/>
        <v>10674</v>
      </c>
      <c r="E37" s="39">
        <f t="shared" si="2"/>
        <v>16000</v>
      </c>
      <c r="F37" s="39">
        <f t="shared" si="2"/>
        <v>446347.77999999997</v>
      </c>
      <c r="G37" s="39">
        <f t="shared" si="2"/>
        <v>31309.37</v>
      </c>
      <c r="H37" s="56">
        <f t="shared" si="2"/>
        <v>2346916.2400000002</v>
      </c>
      <c r="J37" s="76" t="s">
        <v>65</v>
      </c>
      <c r="K37" s="39">
        <f t="shared" ref="K37:Q37" si="3">SUM(K9:K36)</f>
        <v>73310</v>
      </c>
      <c r="L37" s="39">
        <f t="shared" si="3"/>
        <v>180580.46</v>
      </c>
      <c r="M37" s="39">
        <f t="shared" si="3"/>
        <v>54995</v>
      </c>
      <c r="N37" s="39">
        <f t="shared" si="3"/>
        <v>0</v>
      </c>
      <c r="O37" s="39">
        <f t="shared" si="3"/>
        <v>546529.19999999995</v>
      </c>
      <c r="P37" s="39">
        <f t="shared" si="3"/>
        <v>0</v>
      </c>
      <c r="Q37" s="56">
        <f t="shared" si="3"/>
        <v>855414.66</v>
      </c>
    </row>
    <row r="38" spans="1:17">
      <c r="K38" s="12"/>
      <c r="L38" s="12"/>
      <c r="M38" s="6"/>
      <c r="N38" s="1"/>
    </row>
    <row r="39" spans="1:17">
      <c r="H39" s="12"/>
    </row>
    <row r="40" spans="1:17">
      <c r="H40" s="16"/>
    </row>
    <row r="41" spans="1:17" ht="18">
      <c r="Q41" s="71"/>
    </row>
  </sheetData>
  <printOptions horizontalCentered="1"/>
  <pageMargins left="0.75" right="0.75" top="1" bottom="1" header="0.3" footer="0.55000000000000004"/>
  <pageSetup scale="65" fitToWidth="0" orientation="landscape" r:id="rId1"/>
  <colBreaks count="1" manualBreakCount="1">
    <brk id="9" max="1048575" man="1"/>
  </colBreaks>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47</v>
      </c>
      <c r="C5" s="268"/>
      <c r="D5" s="268"/>
      <c r="E5" s="268"/>
      <c r="F5" s="268"/>
      <c r="G5" s="266"/>
      <c r="H5" s="108"/>
      <c r="I5" s="108"/>
    </row>
    <row r="6" spans="1:13" ht="21.6" customHeight="1">
      <c r="A6" s="269"/>
      <c r="B6" s="270"/>
      <c r="C6" s="271"/>
      <c r="D6" s="270"/>
      <c r="E6" s="270"/>
      <c r="F6" s="270"/>
      <c r="G6" s="27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14745</v>
      </c>
      <c r="F13" s="130">
        <v>7990</v>
      </c>
      <c r="G13" s="131">
        <f t="shared" ref="G13:G18" si="0">SUM(C13:F13)</f>
        <v>22735</v>
      </c>
      <c r="L13" s="132"/>
      <c r="M13" s="132"/>
    </row>
    <row r="14" spans="1:13" ht="21.6" customHeight="1">
      <c r="A14" s="133" t="s">
        <v>2</v>
      </c>
      <c r="B14" s="134" t="s">
        <v>6</v>
      </c>
      <c r="C14" s="135">
        <v>0</v>
      </c>
      <c r="D14" s="135">
        <v>0</v>
      </c>
      <c r="E14" s="135">
        <v>341411.06</v>
      </c>
      <c r="F14" s="136">
        <v>0</v>
      </c>
      <c r="G14" s="137">
        <f t="shared" si="0"/>
        <v>341411.06</v>
      </c>
      <c r="L14" s="132"/>
      <c r="M14" s="132"/>
    </row>
    <row r="15" spans="1:13" ht="21.6" customHeight="1">
      <c r="A15" s="133" t="s">
        <v>123</v>
      </c>
      <c r="B15" s="134" t="s">
        <v>7</v>
      </c>
      <c r="C15" s="135">
        <v>0</v>
      </c>
      <c r="D15" s="135">
        <v>0</v>
      </c>
      <c r="E15" s="135">
        <v>0</v>
      </c>
      <c r="F15" s="136">
        <v>0</v>
      </c>
      <c r="G15" s="137">
        <f t="shared" si="0"/>
        <v>0</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3182.42</v>
      </c>
      <c r="D17" s="135">
        <v>0</v>
      </c>
      <c r="E17" s="135">
        <v>8199.2900000000009</v>
      </c>
      <c r="F17" s="136">
        <v>20945</v>
      </c>
      <c r="G17" s="137">
        <f t="shared" si="0"/>
        <v>32326.71</v>
      </c>
      <c r="H17" s="138"/>
      <c r="I17" s="138"/>
      <c r="L17" s="132"/>
      <c r="M17" s="132"/>
    </row>
    <row r="18" spans="1:17" ht="21.6" customHeight="1" thickBot="1">
      <c r="A18" s="139" t="s">
        <v>14</v>
      </c>
      <c r="B18" s="140" t="s">
        <v>15</v>
      </c>
      <c r="C18" s="141">
        <v>0</v>
      </c>
      <c r="D18" s="141">
        <v>0</v>
      </c>
      <c r="E18" s="141">
        <v>0</v>
      </c>
      <c r="F18" s="142">
        <v>0</v>
      </c>
      <c r="G18" s="143">
        <f t="shared" si="0"/>
        <v>0</v>
      </c>
      <c r="H18" s="138"/>
      <c r="I18" s="138"/>
      <c r="J18" s="138"/>
    </row>
    <row r="19" spans="1:17" s="151" customFormat="1" ht="22.9" customHeight="1" thickBot="1">
      <c r="A19" s="144" t="s">
        <v>13</v>
      </c>
      <c r="B19" s="145"/>
      <c r="C19" s="146">
        <f>SUM(C13:C18)</f>
        <v>3182.42</v>
      </c>
      <c r="D19" s="147">
        <f>SUM(D13:D18)</f>
        <v>0</v>
      </c>
      <c r="E19" s="147">
        <f>SUM(E13:E18)</f>
        <v>364355.35</v>
      </c>
      <c r="F19" s="148">
        <f>SUM(F13:F18)</f>
        <v>28935</v>
      </c>
      <c r="G19" s="149">
        <f>SUM(G13:G18)</f>
        <v>396472.77</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0</v>
      </c>
      <c r="G26" s="177">
        <f t="shared" ref="G26:G31" si="1">SUM(C26:F26)</f>
        <v>0</v>
      </c>
      <c r="H26" s="156"/>
      <c r="I26" s="156"/>
      <c r="J26" s="156"/>
      <c r="L26" s="172"/>
      <c r="M26" s="172"/>
      <c r="N26" s="172"/>
      <c r="O26" s="172"/>
      <c r="P26" s="172"/>
      <c r="Q26" s="172"/>
    </row>
    <row r="27" spans="1:17" ht="21.6" customHeight="1">
      <c r="A27" s="178" t="s">
        <v>2</v>
      </c>
      <c r="B27" s="179" t="s">
        <v>24</v>
      </c>
      <c r="C27" s="180">
        <v>0</v>
      </c>
      <c r="D27" s="181">
        <v>0</v>
      </c>
      <c r="E27" s="181">
        <v>0</v>
      </c>
      <c r="F27" s="182">
        <v>0</v>
      </c>
      <c r="G27" s="183">
        <f t="shared" si="1"/>
        <v>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0</v>
      </c>
      <c r="E30" s="181">
        <v>0</v>
      </c>
      <c r="F30" s="182">
        <v>0</v>
      </c>
      <c r="G30" s="183">
        <f t="shared" si="1"/>
        <v>0</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0</v>
      </c>
      <c r="D32" s="147">
        <f>SUM(D26:D31)</f>
        <v>0</v>
      </c>
      <c r="E32" s="147">
        <f>SUM(E26:E31)</f>
        <v>0</v>
      </c>
      <c r="F32" s="190">
        <f>SUM(F26:F31)</f>
        <v>0</v>
      </c>
      <c r="G32" s="191">
        <f>SUM(G26:G31)</f>
        <v>0</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5" footer="0.25"/>
  <pageSetup scale="68" orientation="landscape" horizontalDpi="300" verticalDpi="300" r:id="rId1"/>
  <headerFooter alignWithMargins="0">
    <oddFooter>&amp;L&amp;8&amp;Z&amp;F, &amp;D</odd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48</v>
      </c>
      <c r="C5" s="268"/>
      <c r="D5" s="268"/>
      <c r="E5" s="268"/>
      <c r="F5" s="268"/>
      <c r="G5" s="266"/>
      <c r="H5" s="108"/>
      <c r="I5" s="108"/>
    </row>
    <row r="6" spans="1:13" ht="21.6" customHeight="1">
      <c r="A6" s="269"/>
      <c r="B6" s="270"/>
      <c r="C6" s="271"/>
      <c r="D6" s="270"/>
      <c r="E6" s="270"/>
      <c r="F6" s="270"/>
      <c r="G6" s="27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s="204" customFormat="1" ht="21.6" customHeight="1">
      <c r="A13" s="201" t="s">
        <v>1</v>
      </c>
      <c r="B13" s="202" t="s">
        <v>5</v>
      </c>
      <c r="C13" s="129">
        <v>0</v>
      </c>
      <c r="D13" s="129">
        <v>0</v>
      </c>
      <c r="E13" s="214">
        <v>255542.88</v>
      </c>
      <c r="F13" s="130">
        <v>36298.31</v>
      </c>
      <c r="G13" s="203">
        <f>SUM(C13:F13)</f>
        <v>291841.19</v>
      </c>
      <c r="L13" s="205"/>
      <c r="M13" s="205"/>
    </row>
    <row r="14" spans="1:13" s="204" customFormat="1" ht="21.6" customHeight="1">
      <c r="A14" s="206" t="s">
        <v>2</v>
      </c>
      <c r="B14" s="207" t="s">
        <v>6</v>
      </c>
      <c r="C14" s="135">
        <v>0</v>
      </c>
      <c r="D14" s="135">
        <v>0</v>
      </c>
      <c r="E14" s="135">
        <v>612</v>
      </c>
      <c r="F14" s="136">
        <v>2465</v>
      </c>
      <c r="G14" s="208">
        <f t="shared" ref="G14:G18" si="0">SUM(C14:F14)</f>
        <v>3077</v>
      </c>
      <c r="L14" s="205"/>
      <c r="M14" s="205"/>
    </row>
    <row r="15" spans="1:13" s="204" customFormat="1" ht="21.6" customHeight="1">
      <c r="A15" s="206" t="s">
        <v>123</v>
      </c>
      <c r="B15" s="207" t="s">
        <v>7</v>
      </c>
      <c r="C15" s="135">
        <v>0</v>
      </c>
      <c r="D15" s="135">
        <v>0</v>
      </c>
      <c r="E15" s="135">
        <v>0</v>
      </c>
      <c r="F15" s="136">
        <v>0</v>
      </c>
      <c r="G15" s="208">
        <f t="shared" si="0"/>
        <v>0</v>
      </c>
      <c r="H15" s="209"/>
      <c r="L15" s="205"/>
      <c r="M15" s="205"/>
    </row>
    <row r="16" spans="1:13" s="204" customFormat="1" ht="21.6" customHeight="1">
      <c r="A16" s="206" t="s">
        <v>3</v>
      </c>
      <c r="B16" s="207" t="s">
        <v>8</v>
      </c>
      <c r="C16" s="135">
        <v>0</v>
      </c>
      <c r="D16" s="135">
        <v>0</v>
      </c>
      <c r="E16" s="135">
        <v>0</v>
      </c>
      <c r="F16" s="136">
        <v>0</v>
      </c>
      <c r="G16" s="208">
        <f t="shared" si="0"/>
        <v>0</v>
      </c>
      <c r="H16" s="209"/>
      <c r="L16" s="205"/>
      <c r="M16" s="205"/>
    </row>
    <row r="17" spans="1:17" s="204" customFormat="1" ht="21.6" customHeight="1">
      <c r="A17" s="206" t="s">
        <v>4</v>
      </c>
      <c r="B17" s="207" t="s">
        <v>9</v>
      </c>
      <c r="C17" s="135">
        <v>169805.7</v>
      </c>
      <c r="D17" s="135">
        <v>0</v>
      </c>
      <c r="E17" s="135">
        <v>270328.15999999997</v>
      </c>
      <c r="F17" s="136">
        <v>2978772.89</v>
      </c>
      <c r="G17" s="208">
        <f t="shared" si="0"/>
        <v>3418906.75</v>
      </c>
      <c r="H17" s="209"/>
      <c r="I17" s="209"/>
      <c r="L17" s="205"/>
      <c r="M17" s="205"/>
    </row>
    <row r="18" spans="1:17" s="204" customFormat="1" ht="21.6" customHeight="1" thickBot="1">
      <c r="A18" s="210" t="s">
        <v>14</v>
      </c>
      <c r="B18" s="211" t="s">
        <v>15</v>
      </c>
      <c r="C18" s="141">
        <v>0</v>
      </c>
      <c r="D18" s="141">
        <v>0</v>
      </c>
      <c r="E18" s="141">
        <v>0</v>
      </c>
      <c r="F18" s="142">
        <v>659</v>
      </c>
      <c r="G18" s="212">
        <f t="shared" si="0"/>
        <v>659</v>
      </c>
      <c r="H18" s="209"/>
      <c r="I18" s="209"/>
      <c r="J18" s="209"/>
    </row>
    <row r="19" spans="1:17" s="151" customFormat="1" ht="22.9" customHeight="1" thickBot="1">
      <c r="A19" s="144" t="s">
        <v>13</v>
      </c>
      <c r="B19" s="145"/>
      <c r="C19" s="146">
        <f>SUM(C13:C18)</f>
        <v>169805.7</v>
      </c>
      <c r="D19" s="147">
        <f>SUM(D13:D18)</f>
        <v>0</v>
      </c>
      <c r="E19" s="147">
        <f>SUM(E13:E18)</f>
        <v>526483.04</v>
      </c>
      <c r="F19" s="148">
        <f>SUM(F13:F18)</f>
        <v>3018195.2</v>
      </c>
      <c r="G19" s="149">
        <f>SUM(G13:G18)</f>
        <v>3714483.94</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s="156" customFormat="1" ht="21.6" customHeight="1">
      <c r="A26" s="173" t="s">
        <v>1</v>
      </c>
      <c r="B26" s="174" t="s">
        <v>23</v>
      </c>
      <c r="C26" s="135">
        <v>0</v>
      </c>
      <c r="D26" s="175">
        <v>0</v>
      </c>
      <c r="E26" s="175">
        <v>1891.82</v>
      </c>
      <c r="F26" s="176">
        <v>1175</v>
      </c>
      <c r="G26" s="215">
        <f t="shared" ref="G26:G31" si="1">SUM(C26:F26)</f>
        <v>3066.8199999999997</v>
      </c>
      <c r="L26" s="213"/>
      <c r="M26" s="213"/>
      <c r="N26" s="213"/>
      <c r="O26" s="213"/>
      <c r="P26" s="213"/>
      <c r="Q26" s="213"/>
    </row>
    <row r="27" spans="1:17" s="156" customFormat="1" ht="21.6" customHeight="1">
      <c r="A27" s="178" t="s">
        <v>2</v>
      </c>
      <c r="B27" s="179" t="s">
        <v>24</v>
      </c>
      <c r="C27" s="180">
        <v>3673</v>
      </c>
      <c r="D27" s="181">
        <v>0</v>
      </c>
      <c r="E27" s="182">
        <v>2506.6999999999998</v>
      </c>
      <c r="F27" s="182">
        <v>2614.73</v>
      </c>
      <c r="G27" s="215">
        <f t="shared" si="1"/>
        <v>8794.43</v>
      </c>
      <c r="L27" s="213"/>
      <c r="M27" s="213"/>
      <c r="N27" s="213"/>
      <c r="O27" s="213"/>
      <c r="P27" s="213"/>
      <c r="Q27" s="213"/>
    </row>
    <row r="28" spans="1:17" s="156" customFormat="1" ht="21.6" customHeight="1">
      <c r="A28" s="178" t="s">
        <v>123</v>
      </c>
      <c r="B28" s="179" t="s">
        <v>25</v>
      </c>
      <c r="C28" s="180">
        <v>0</v>
      </c>
      <c r="D28" s="181">
        <v>0</v>
      </c>
      <c r="E28" s="181">
        <v>1837.62</v>
      </c>
      <c r="F28" s="182">
        <v>797.4</v>
      </c>
      <c r="G28" s="215">
        <f t="shared" si="1"/>
        <v>2635.02</v>
      </c>
      <c r="L28" s="213"/>
      <c r="M28" s="213"/>
      <c r="N28" s="213"/>
      <c r="O28" s="213"/>
      <c r="P28" s="213"/>
      <c r="Q28" s="213"/>
    </row>
    <row r="29" spans="1:17" s="156" customFormat="1" ht="21.6" customHeight="1">
      <c r="A29" s="178" t="s">
        <v>3</v>
      </c>
      <c r="B29" s="179" t="s">
        <v>26</v>
      </c>
      <c r="C29" s="180">
        <v>85549</v>
      </c>
      <c r="D29" s="181">
        <v>0</v>
      </c>
      <c r="E29" s="181">
        <v>0</v>
      </c>
      <c r="F29" s="182">
        <v>10050</v>
      </c>
      <c r="G29" s="215">
        <f t="shared" si="1"/>
        <v>95599</v>
      </c>
      <c r="L29" s="213"/>
      <c r="M29" s="213"/>
      <c r="N29" s="213"/>
      <c r="O29" s="213"/>
      <c r="P29" s="213"/>
      <c r="Q29" s="213"/>
    </row>
    <row r="30" spans="1:17" s="156" customFormat="1" ht="21.6" customHeight="1">
      <c r="A30" s="178" t="s">
        <v>4</v>
      </c>
      <c r="B30" s="179" t="s">
        <v>28</v>
      </c>
      <c r="C30" s="180">
        <v>839509.15</v>
      </c>
      <c r="D30" s="181">
        <v>0</v>
      </c>
      <c r="E30" s="181">
        <v>78507.460000000006</v>
      </c>
      <c r="F30" s="182">
        <v>118717.51</v>
      </c>
      <c r="G30" s="215">
        <f t="shared" si="1"/>
        <v>1036734.12</v>
      </c>
    </row>
    <row r="31" spans="1:17" s="156" customFormat="1" ht="21.6" customHeight="1" thickBot="1">
      <c r="A31" s="184" t="s">
        <v>14</v>
      </c>
      <c r="B31" s="185" t="s">
        <v>27</v>
      </c>
      <c r="C31" s="141">
        <v>4680.25</v>
      </c>
      <c r="D31" s="186">
        <v>0</v>
      </c>
      <c r="E31" s="186">
        <v>10372.799999999999</v>
      </c>
      <c r="F31" s="187">
        <v>512.5</v>
      </c>
      <c r="G31" s="215">
        <f t="shared" si="1"/>
        <v>15565.55</v>
      </c>
    </row>
    <row r="32" spans="1:17" ht="22.9" customHeight="1" thickBot="1">
      <c r="A32" s="144" t="s">
        <v>21</v>
      </c>
      <c r="B32" s="145"/>
      <c r="C32" s="189">
        <f>SUM(C26:C31)</f>
        <v>933411.4</v>
      </c>
      <c r="D32" s="147">
        <f>SUM(D26:D31)</f>
        <v>0</v>
      </c>
      <c r="E32" s="147">
        <f>SUM(E26:E31)</f>
        <v>95116.400000000009</v>
      </c>
      <c r="F32" s="190">
        <f>SUM(F26:F31)</f>
        <v>133867.13999999998</v>
      </c>
      <c r="G32" s="191">
        <f>SUM(G26:G31)</f>
        <v>1162394.94</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3" footer="0.25"/>
  <pageSetup scale="68" orientation="landscape"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election activeCell="A2" sqref="A2"/>
    </sheetView>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49</v>
      </c>
      <c r="C5" s="268"/>
      <c r="D5" s="268"/>
      <c r="E5" s="268"/>
      <c r="F5" s="268"/>
      <c r="G5" s="266"/>
      <c r="H5" s="108"/>
      <c r="I5" s="108"/>
    </row>
    <row r="6" spans="1:13" ht="21.6" customHeight="1">
      <c r="A6" s="269"/>
      <c r="B6" s="270"/>
      <c r="C6" s="271"/>
      <c r="D6" s="270"/>
      <c r="E6" s="270"/>
      <c r="F6" s="270"/>
      <c r="G6" s="27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64696.05</v>
      </c>
      <c r="D13" s="129">
        <v>500</v>
      </c>
      <c r="E13" s="129">
        <v>0</v>
      </c>
      <c r="F13" s="130">
        <v>72431.679999999993</v>
      </c>
      <c r="G13" s="131">
        <f t="shared" ref="G13:G18" si="0">SUM(C13:F13)</f>
        <v>137627.72999999998</v>
      </c>
      <c r="L13" s="132"/>
      <c r="M13" s="132"/>
    </row>
    <row r="14" spans="1:13" ht="21.6" customHeight="1">
      <c r="A14" s="133" t="s">
        <v>2</v>
      </c>
      <c r="B14" s="134" t="s">
        <v>6</v>
      </c>
      <c r="C14" s="135">
        <v>38256.68</v>
      </c>
      <c r="D14" s="135">
        <v>0</v>
      </c>
      <c r="E14" s="135">
        <v>1800</v>
      </c>
      <c r="F14" s="136">
        <v>47397.09</v>
      </c>
      <c r="G14" s="137">
        <f t="shared" si="0"/>
        <v>87453.76999999999</v>
      </c>
      <c r="L14" s="132"/>
      <c r="M14" s="132"/>
    </row>
    <row r="15" spans="1:13" ht="21.6" customHeight="1">
      <c r="A15" s="133" t="s">
        <v>123</v>
      </c>
      <c r="B15" s="134" t="s">
        <v>7</v>
      </c>
      <c r="C15" s="135">
        <v>426468.88</v>
      </c>
      <c r="D15" s="135">
        <v>0</v>
      </c>
      <c r="E15" s="135">
        <v>30258.01</v>
      </c>
      <c r="F15" s="136">
        <v>48901.02</v>
      </c>
      <c r="G15" s="137">
        <f t="shared" si="0"/>
        <v>505627.91000000003</v>
      </c>
      <c r="H15" s="138"/>
      <c r="L15" s="132"/>
      <c r="M15" s="132"/>
    </row>
    <row r="16" spans="1:13" ht="21.6" customHeight="1">
      <c r="A16" s="133" t="s">
        <v>3</v>
      </c>
      <c r="B16" s="134" t="s">
        <v>8</v>
      </c>
      <c r="C16" s="135">
        <v>14372</v>
      </c>
      <c r="D16" s="135">
        <v>0</v>
      </c>
      <c r="E16" s="135">
        <v>0</v>
      </c>
      <c r="F16" s="136">
        <v>35566.29</v>
      </c>
      <c r="G16" s="137">
        <f t="shared" si="0"/>
        <v>49938.29</v>
      </c>
      <c r="H16" s="138"/>
      <c r="L16" s="132"/>
      <c r="M16" s="132"/>
    </row>
    <row r="17" spans="1:17" ht="21.6" customHeight="1">
      <c r="A17" s="133" t="s">
        <v>4</v>
      </c>
      <c r="B17" s="134" t="s">
        <v>9</v>
      </c>
      <c r="C17" s="135">
        <v>627287.92000000004</v>
      </c>
      <c r="D17" s="135">
        <v>51994</v>
      </c>
      <c r="E17" s="135">
        <v>87681.33</v>
      </c>
      <c r="F17" s="136">
        <v>112563.42</v>
      </c>
      <c r="G17" s="137">
        <f t="shared" si="0"/>
        <v>879526.67</v>
      </c>
      <c r="H17" s="138"/>
      <c r="I17" s="138"/>
      <c r="L17" s="132"/>
      <c r="M17" s="132"/>
    </row>
    <row r="18" spans="1:17" ht="21.6" customHeight="1" thickBot="1">
      <c r="A18" s="139" t="s">
        <v>14</v>
      </c>
      <c r="B18" s="140" t="s">
        <v>15</v>
      </c>
      <c r="C18" s="141">
        <v>23890.53</v>
      </c>
      <c r="D18" s="141">
        <v>0</v>
      </c>
      <c r="E18" s="141">
        <v>151446.63</v>
      </c>
      <c r="F18" s="142">
        <v>86808.37</v>
      </c>
      <c r="G18" s="143">
        <f t="shared" si="0"/>
        <v>262145.53000000003</v>
      </c>
      <c r="H18" s="138"/>
      <c r="I18" s="138"/>
      <c r="J18" s="138"/>
    </row>
    <row r="19" spans="1:17" s="151" customFormat="1" ht="22.9" customHeight="1" thickBot="1">
      <c r="A19" s="144" t="s">
        <v>13</v>
      </c>
      <c r="B19" s="145"/>
      <c r="C19" s="146">
        <f>SUM(C13:C18)</f>
        <v>1194972.06</v>
      </c>
      <c r="D19" s="147">
        <f>SUM(D13:D18)</f>
        <v>52494</v>
      </c>
      <c r="E19" s="147">
        <f>SUM(E13:E18)</f>
        <v>271185.96999999997</v>
      </c>
      <c r="F19" s="148">
        <f>SUM(F13:F18)</f>
        <v>403667.87</v>
      </c>
      <c r="G19" s="149">
        <f>SUM(G13:G18)</f>
        <v>1922319.9000000001</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0</v>
      </c>
      <c r="G26" s="177">
        <f t="shared" ref="G26:G31" si="1">SUM(C26:F26)</f>
        <v>0</v>
      </c>
      <c r="H26" s="156"/>
      <c r="I26" s="156"/>
      <c r="J26" s="156"/>
      <c r="L26" s="172"/>
      <c r="M26" s="172"/>
      <c r="N26" s="172"/>
      <c r="O26" s="172"/>
      <c r="P26" s="172"/>
      <c r="Q26" s="172"/>
    </row>
    <row r="27" spans="1:17" ht="21.6" customHeight="1">
      <c r="A27" s="178" t="s">
        <v>2</v>
      </c>
      <c r="B27" s="179" t="s">
        <v>24</v>
      </c>
      <c r="C27" s="180">
        <v>0</v>
      </c>
      <c r="D27" s="181">
        <v>174505.46</v>
      </c>
      <c r="E27" s="181">
        <v>3416.56</v>
      </c>
      <c r="F27" s="182">
        <v>66618.100000000006</v>
      </c>
      <c r="G27" s="183">
        <f t="shared" si="1"/>
        <v>244540.12</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4447.5</v>
      </c>
      <c r="F29" s="182">
        <v>0</v>
      </c>
      <c r="G29" s="183">
        <f t="shared" si="1"/>
        <v>4447.5</v>
      </c>
      <c r="H29" s="156"/>
      <c r="I29" s="156"/>
      <c r="J29" s="156"/>
      <c r="L29" s="172"/>
      <c r="M29" s="172"/>
      <c r="N29" s="172"/>
      <c r="O29" s="172"/>
      <c r="P29" s="172"/>
      <c r="Q29" s="172"/>
    </row>
    <row r="30" spans="1:17" ht="21.6" customHeight="1">
      <c r="A30" s="178" t="s">
        <v>4</v>
      </c>
      <c r="B30" s="179" t="s">
        <v>28</v>
      </c>
      <c r="C30" s="180">
        <v>10515</v>
      </c>
      <c r="D30" s="181">
        <v>20400</v>
      </c>
      <c r="E30" s="181">
        <v>29456.03</v>
      </c>
      <c r="F30" s="182">
        <v>24660.13</v>
      </c>
      <c r="G30" s="183">
        <f t="shared" si="1"/>
        <v>85031.16</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10515</v>
      </c>
      <c r="D32" s="147">
        <f>SUM(D26:D31)</f>
        <v>194905.46</v>
      </c>
      <c r="E32" s="147">
        <f>SUM(E26:E31)</f>
        <v>37320.089999999997</v>
      </c>
      <c r="F32" s="190">
        <f>SUM(F26:F31)</f>
        <v>91278.23000000001</v>
      </c>
      <c r="G32" s="191">
        <f>SUM(G26:G31)</f>
        <v>334018.78000000003</v>
      </c>
      <c r="H32" s="156"/>
      <c r="I32" s="156"/>
      <c r="J32" s="156"/>
    </row>
    <row r="33" spans="1:10" ht="20.100000000000001" customHeight="1">
      <c r="H33" s="156"/>
      <c r="J33" s="156"/>
    </row>
    <row r="34" spans="1:10" ht="20.100000000000001" customHeight="1" thickBot="1">
      <c r="A34" s="192" t="s">
        <v>11</v>
      </c>
    </row>
    <row r="35" spans="1:10" ht="21.6" customHeight="1">
      <c r="A35" s="281" t="s">
        <v>139</v>
      </c>
      <c r="B35" s="282"/>
      <c r="C35" s="282"/>
      <c r="D35" s="282"/>
      <c r="E35" s="282"/>
      <c r="F35" s="282"/>
      <c r="G35" s="28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5" footer="0.25"/>
  <pageSetup scale="66" orientation="landscape" horizontalDpi="300" verticalDpi="300" r:id="rId1"/>
  <headerFooter alignWithMargins="0">
    <oddFooter>&amp;L&amp;8&amp;Z&amp;F, &amp;D</oddFoot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heetViews>
  <sheetFormatPr defaultColWidth="8.85546875" defaultRowHeight="12.75"/>
  <cols>
    <col min="1" max="1" width="31.85546875" style="109" customWidth="1"/>
    <col min="2" max="2" width="9" style="109" bestFit="1" customWidth="1"/>
    <col min="3" max="3" width="22.5703125" style="109" bestFit="1" customWidth="1"/>
    <col min="4" max="4" width="24.85546875" style="109" customWidth="1"/>
    <col min="5" max="5" width="19.5703125" style="109" bestFit="1" customWidth="1"/>
    <col min="6" max="7" width="21.570312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425781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35" customHeight="1" thickBot="1">
      <c r="A5" s="267" t="s">
        <v>54</v>
      </c>
      <c r="B5" s="268" t="s">
        <v>126</v>
      </c>
      <c r="C5" s="268"/>
      <c r="D5" s="268"/>
      <c r="E5" s="268"/>
      <c r="F5" s="268"/>
      <c r="G5" s="266"/>
      <c r="H5" s="108"/>
      <c r="I5" s="108"/>
    </row>
    <row r="6" spans="1:13" ht="21.6" customHeight="1">
      <c r="B6" s="110"/>
      <c r="C6" s="111"/>
      <c r="D6" s="110"/>
      <c r="E6" s="110"/>
      <c r="F6" s="110"/>
      <c r="G6" s="110"/>
      <c r="H6" s="112"/>
      <c r="I6" s="112"/>
    </row>
    <row r="7" spans="1:13" ht="21.6" customHeight="1">
      <c r="B7" s="110"/>
      <c r="C7" s="111"/>
      <c r="D7" s="110"/>
      <c r="E7" s="110"/>
      <c r="F7" s="110"/>
      <c r="G7" s="110"/>
      <c r="H7" s="112"/>
      <c r="I7" s="112"/>
    </row>
    <row r="8" spans="1:13" ht="25.3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0</v>
      </c>
      <c r="F13" s="130">
        <v>0</v>
      </c>
      <c r="G13" s="131">
        <f t="shared" ref="G13:G18" si="0">SUM(C13:F13)</f>
        <v>0</v>
      </c>
      <c r="L13" s="132"/>
      <c r="M13" s="132"/>
    </row>
    <row r="14" spans="1:13" ht="21.6" customHeight="1">
      <c r="A14" s="133" t="s">
        <v>2</v>
      </c>
      <c r="B14" s="134" t="s">
        <v>6</v>
      </c>
      <c r="C14" s="135">
        <v>0</v>
      </c>
      <c r="D14" s="135">
        <v>0</v>
      </c>
      <c r="E14" s="135">
        <v>0</v>
      </c>
      <c r="F14" s="136">
        <v>0</v>
      </c>
      <c r="G14" s="137">
        <f t="shared" si="0"/>
        <v>0</v>
      </c>
      <c r="L14" s="132"/>
      <c r="M14" s="132"/>
    </row>
    <row r="15" spans="1:13" ht="21.6" customHeight="1">
      <c r="A15" s="133" t="s">
        <v>123</v>
      </c>
      <c r="B15" s="134" t="s">
        <v>7</v>
      </c>
      <c r="C15" s="135">
        <v>0</v>
      </c>
      <c r="D15" s="135">
        <v>0</v>
      </c>
      <c r="E15" s="135">
        <v>0</v>
      </c>
      <c r="F15" s="136">
        <v>0</v>
      </c>
      <c r="G15" s="137">
        <f t="shared" si="0"/>
        <v>0</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0</v>
      </c>
      <c r="D17" s="135">
        <v>0</v>
      </c>
      <c r="E17" s="135">
        <v>14086.38</v>
      </c>
      <c r="F17" s="136">
        <v>4550.96</v>
      </c>
      <c r="G17" s="137">
        <f t="shared" si="0"/>
        <v>18637.34</v>
      </c>
      <c r="H17" s="138"/>
      <c r="I17" s="138"/>
      <c r="L17" s="132"/>
      <c r="M17" s="132"/>
    </row>
    <row r="18" spans="1:17" ht="21.6" customHeight="1" thickBot="1">
      <c r="A18" s="139" t="s">
        <v>14</v>
      </c>
      <c r="B18" s="140" t="s">
        <v>15</v>
      </c>
      <c r="C18" s="141">
        <v>0</v>
      </c>
      <c r="D18" s="141">
        <v>16559.37</v>
      </c>
      <c r="E18" s="141">
        <v>0</v>
      </c>
      <c r="F18" s="142">
        <v>0</v>
      </c>
      <c r="G18" s="143">
        <f t="shared" si="0"/>
        <v>16559.37</v>
      </c>
      <c r="H18" s="138"/>
      <c r="I18" s="138"/>
      <c r="J18" s="138"/>
    </row>
    <row r="19" spans="1:17" s="151" customFormat="1" ht="23.1" customHeight="1" thickBot="1">
      <c r="A19" s="144" t="s">
        <v>13</v>
      </c>
      <c r="B19" s="145"/>
      <c r="C19" s="146">
        <f>SUM(C13:C18)</f>
        <v>0</v>
      </c>
      <c r="D19" s="147">
        <f>SUM(D13:D18)</f>
        <v>16559.37</v>
      </c>
      <c r="E19" s="147">
        <f>SUM(E13:E18)</f>
        <v>14086.38</v>
      </c>
      <c r="F19" s="148">
        <f>SUM(F13:F18)</f>
        <v>4550.96</v>
      </c>
      <c r="G19" s="149">
        <f>SUM(G13:G18)</f>
        <v>35196.71</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0</v>
      </c>
      <c r="G26" s="177">
        <f t="shared" ref="G26:G31" si="1">SUM(C26:F26)</f>
        <v>0</v>
      </c>
      <c r="H26" s="156"/>
      <c r="I26" s="156"/>
      <c r="J26" s="156"/>
      <c r="L26" s="172"/>
      <c r="M26" s="172"/>
      <c r="N26" s="172"/>
      <c r="O26" s="172"/>
      <c r="P26" s="172"/>
      <c r="Q26" s="172"/>
    </row>
    <row r="27" spans="1:17" ht="21.6" customHeight="1">
      <c r="A27" s="178" t="s">
        <v>2</v>
      </c>
      <c r="B27" s="179" t="s">
        <v>24</v>
      </c>
      <c r="C27" s="180">
        <v>0</v>
      </c>
      <c r="D27" s="181">
        <v>0</v>
      </c>
      <c r="E27" s="181">
        <v>0</v>
      </c>
      <c r="F27" s="182">
        <v>0</v>
      </c>
      <c r="G27" s="183">
        <f t="shared" si="1"/>
        <v>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9526.44</v>
      </c>
      <c r="G29" s="183">
        <f t="shared" si="1"/>
        <v>9526.44</v>
      </c>
      <c r="H29" s="156"/>
      <c r="I29" s="156"/>
      <c r="J29" s="156"/>
      <c r="L29" s="172"/>
      <c r="M29" s="172"/>
      <c r="N29" s="172"/>
      <c r="O29" s="172"/>
      <c r="P29" s="172"/>
      <c r="Q29" s="172"/>
    </row>
    <row r="30" spans="1:17" ht="21.6" customHeight="1">
      <c r="A30" s="178" t="s">
        <v>4</v>
      </c>
      <c r="B30" s="179" t="s">
        <v>28</v>
      </c>
      <c r="C30" s="180">
        <v>0</v>
      </c>
      <c r="D30" s="181">
        <v>625</v>
      </c>
      <c r="E30" s="181">
        <v>14608.97</v>
      </c>
      <c r="F30" s="182">
        <v>23906.080000000002</v>
      </c>
      <c r="G30" s="183">
        <f t="shared" si="1"/>
        <v>39140.050000000003</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7" customHeight="1" thickBot="1">
      <c r="A32" s="144" t="s">
        <v>21</v>
      </c>
      <c r="B32" s="145"/>
      <c r="C32" s="189">
        <f>SUM(C26:C31)</f>
        <v>0</v>
      </c>
      <c r="D32" s="147">
        <f>SUM(D26:D31)</f>
        <v>625</v>
      </c>
      <c r="E32" s="147">
        <f>SUM(E26:E31)</f>
        <v>14608.97</v>
      </c>
      <c r="F32" s="190">
        <f>SUM(F26:F31)</f>
        <v>33432.520000000004</v>
      </c>
      <c r="G32" s="191">
        <f>SUM(G26:G31)</f>
        <v>48666.490000000005</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5" footer="0.25"/>
  <pageSetup scale="68" orientation="landscape" horizontalDpi="300" verticalDpi="300" r:id="rId1"/>
  <headerFooter alignWithMargins="0">
    <oddFooter>&amp;L&amp;8&amp;Z&amp;F, &amp;D</oddFooter>
  </headerFooter>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election activeCell="A2" sqref="A2"/>
    </sheetView>
  </sheetViews>
  <sheetFormatPr defaultColWidth="8.85546875" defaultRowHeight="12.75"/>
  <cols>
    <col min="1" max="1" width="31.85546875" style="109" customWidth="1"/>
    <col min="2" max="2" width="9" style="109" bestFit="1" customWidth="1"/>
    <col min="3" max="3" width="22.5703125" style="109" bestFit="1" customWidth="1"/>
    <col min="4" max="4" width="24.85546875" style="109" customWidth="1"/>
    <col min="5" max="5" width="19.5703125" style="109" bestFit="1" customWidth="1"/>
    <col min="6" max="7" width="21.570312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425781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35" customHeight="1" thickBot="1">
      <c r="A5" s="267" t="s">
        <v>54</v>
      </c>
      <c r="B5" s="268" t="s">
        <v>50</v>
      </c>
      <c r="C5" s="268"/>
      <c r="D5" s="268"/>
      <c r="E5" s="268"/>
      <c r="F5" s="268"/>
      <c r="G5" s="266"/>
      <c r="H5" s="108"/>
      <c r="I5" s="108"/>
    </row>
    <row r="6" spans="1:13" ht="21.6" customHeight="1">
      <c r="B6" s="110"/>
      <c r="C6" s="111"/>
      <c r="D6" s="110"/>
      <c r="E6" s="110"/>
      <c r="F6" s="110"/>
      <c r="G6" s="110"/>
      <c r="H6" s="112"/>
      <c r="I6" s="112"/>
    </row>
    <row r="7" spans="1:13" ht="21.6" customHeight="1">
      <c r="B7" s="110"/>
      <c r="C7" s="111"/>
      <c r="D7" s="110"/>
      <c r="E7" s="110"/>
      <c r="F7" s="110"/>
      <c r="G7" s="110"/>
      <c r="H7" s="112"/>
      <c r="I7" s="112"/>
    </row>
    <row r="8" spans="1:13" ht="25.35" customHeight="1" thickBot="1">
      <c r="A8" s="288" t="s">
        <v>128</v>
      </c>
      <c r="B8" s="288"/>
      <c r="C8" s="288"/>
      <c r="D8" s="288"/>
      <c r="E8" s="110"/>
      <c r="F8" s="110"/>
      <c r="G8" s="110"/>
      <c r="H8" s="112"/>
      <c r="I8" s="112"/>
    </row>
    <row r="9" spans="1:13" ht="21.6" customHeight="1" thickBot="1">
      <c r="A9" s="289" t="s">
        <v>20</v>
      </c>
      <c r="B9" s="290"/>
      <c r="C9" s="290"/>
      <c r="D9" s="290"/>
      <c r="E9" s="290"/>
      <c r="F9" s="290"/>
      <c r="G9" s="291"/>
      <c r="H9" s="112"/>
      <c r="I9" s="112"/>
    </row>
    <row r="10" spans="1:13" ht="20.100000000000001" customHeight="1" thickBot="1">
      <c r="A10" s="113"/>
      <c r="B10" s="113"/>
      <c r="C10" s="158" t="s">
        <v>89</v>
      </c>
      <c r="D10" s="292"/>
      <c r="E10" s="292"/>
      <c r="F10" s="159"/>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49815</v>
      </c>
      <c r="E13" s="129">
        <v>2892.5</v>
      </c>
      <c r="F13" s="130">
        <v>5846.8</v>
      </c>
      <c r="G13" s="131">
        <f t="shared" ref="G13:G18" si="0">SUM(C13:F13)</f>
        <v>58554.3</v>
      </c>
      <c r="L13" s="132"/>
      <c r="M13" s="132"/>
    </row>
    <row r="14" spans="1:13" ht="21.6" customHeight="1">
      <c r="A14" s="133" t="s">
        <v>2</v>
      </c>
      <c r="B14" s="134" t="s">
        <v>6</v>
      </c>
      <c r="C14" s="135">
        <v>0</v>
      </c>
      <c r="D14" s="135">
        <v>32005.25</v>
      </c>
      <c r="E14" s="135">
        <v>11369.22</v>
      </c>
      <c r="F14" s="136">
        <v>39176.36</v>
      </c>
      <c r="G14" s="137">
        <f t="shared" si="0"/>
        <v>82550.83</v>
      </c>
      <c r="L14" s="132"/>
      <c r="M14" s="132"/>
    </row>
    <row r="15" spans="1:13" ht="21.6" customHeight="1">
      <c r="A15" s="133" t="s">
        <v>123</v>
      </c>
      <c r="B15" s="134" t="s">
        <v>7</v>
      </c>
      <c r="C15" s="135">
        <v>0</v>
      </c>
      <c r="D15" s="135">
        <v>0</v>
      </c>
      <c r="E15" s="135">
        <v>25700</v>
      </c>
      <c r="F15" s="136">
        <v>14</v>
      </c>
      <c r="G15" s="137">
        <f t="shared" si="0"/>
        <v>25714</v>
      </c>
      <c r="H15" s="138"/>
      <c r="L15" s="132"/>
      <c r="M15" s="132"/>
    </row>
    <row r="16" spans="1:13" ht="21.6" customHeight="1">
      <c r="A16" s="133" t="s">
        <v>3</v>
      </c>
      <c r="B16" s="134" t="s">
        <v>8</v>
      </c>
      <c r="C16" s="135">
        <v>0</v>
      </c>
      <c r="D16" s="135">
        <v>0</v>
      </c>
      <c r="E16" s="135">
        <v>0</v>
      </c>
      <c r="F16" s="136">
        <v>6000</v>
      </c>
      <c r="G16" s="137">
        <f t="shared" si="0"/>
        <v>6000</v>
      </c>
      <c r="H16" s="138"/>
      <c r="L16" s="132"/>
      <c r="M16" s="132"/>
    </row>
    <row r="17" spans="1:17" ht="21.6" customHeight="1">
      <c r="A17" s="133" t="s">
        <v>4</v>
      </c>
      <c r="B17" s="134" t="s">
        <v>9</v>
      </c>
      <c r="C17" s="135">
        <v>0</v>
      </c>
      <c r="D17" s="135">
        <v>70990.62</v>
      </c>
      <c r="E17" s="135">
        <v>370856.7</v>
      </c>
      <c r="F17" s="136">
        <v>466178.96</v>
      </c>
      <c r="G17" s="137">
        <f t="shared" si="0"/>
        <v>908026.28</v>
      </c>
      <c r="H17" s="138"/>
      <c r="I17" s="138"/>
      <c r="L17" s="132"/>
      <c r="M17" s="132"/>
    </row>
    <row r="18" spans="1:17" ht="21.6" customHeight="1" thickBot="1">
      <c r="A18" s="139" t="s">
        <v>14</v>
      </c>
      <c r="B18" s="140" t="s">
        <v>15</v>
      </c>
      <c r="C18" s="141">
        <v>0</v>
      </c>
      <c r="D18" s="141">
        <v>6500</v>
      </c>
      <c r="E18" s="141">
        <v>10800</v>
      </c>
      <c r="F18" s="142">
        <v>25402.53</v>
      </c>
      <c r="G18" s="143">
        <f t="shared" si="0"/>
        <v>42702.53</v>
      </c>
      <c r="H18" s="138"/>
      <c r="I18" s="138"/>
      <c r="J18" s="138"/>
    </row>
    <row r="19" spans="1:17" s="151" customFormat="1" ht="23.1" customHeight="1" thickBot="1">
      <c r="A19" s="144" t="s">
        <v>13</v>
      </c>
      <c r="B19" s="145"/>
      <c r="C19" s="146">
        <f>SUM(C13:C18)</f>
        <v>0</v>
      </c>
      <c r="D19" s="147">
        <f>SUM(D13:D18)</f>
        <v>159310.87</v>
      </c>
      <c r="E19" s="147">
        <f>SUM(E13:E18)</f>
        <v>421618.42000000004</v>
      </c>
      <c r="F19" s="148">
        <f>SUM(F13:F18)</f>
        <v>542618.65</v>
      </c>
      <c r="G19" s="149">
        <f>SUM(G13:G18)</f>
        <v>1123547.9400000002</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93" t="s">
        <v>131</v>
      </c>
      <c r="B22" s="294"/>
      <c r="C22" s="294"/>
      <c r="D22" s="294"/>
      <c r="E22" s="294"/>
      <c r="F22" s="294"/>
      <c r="G22" s="295"/>
      <c r="H22" s="156"/>
      <c r="I22" s="156"/>
      <c r="J22" s="156"/>
      <c r="L22" s="157"/>
      <c r="N22" s="157"/>
    </row>
    <row r="23" spans="1:17" ht="21.6" customHeight="1" thickBot="1">
      <c r="A23" s="158"/>
      <c r="B23" s="113"/>
      <c r="C23" s="158" t="s">
        <v>89</v>
      </c>
      <c r="D23" s="292"/>
      <c r="E23" s="292"/>
      <c r="F23" s="159"/>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0</v>
      </c>
      <c r="G26" s="177">
        <f t="shared" ref="G26:G31" si="1">SUM(C26:F26)</f>
        <v>0</v>
      </c>
      <c r="H26" s="156"/>
      <c r="I26" s="156"/>
      <c r="J26" s="156"/>
      <c r="L26" s="172"/>
      <c r="M26" s="172"/>
      <c r="N26" s="172"/>
      <c r="O26" s="172"/>
      <c r="P26" s="172"/>
      <c r="Q26" s="172"/>
    </row>
    <row r="27" spans="1:17" ht="21.6" customHeight="1">
      <c r="A27" s="178" t="s">
        <v>2</v>
      </c>
      <c r="B27" s="179" t="s">
        <v>24</v>
      </c>
      <c r="C27" s="180">
        <v>0</v>
      </c>
      <c r="D27" s="181">
        <v>0</v>
      </c>
      <c r="E27" s="181">
        <v>0</v>
      </c>
      <c r="F27" s="182">
        <v>0</v>
      </c>
      <c r="G27" s="183">
        <f t="shared" si="1"/>
        <v>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0</v>
      </c>
      <c r="E30" s="181">
        <v>0</v>
      </c>
      <c r="F30" s="182">
        <v>0</v>
      </c>
      <c r="G30" s="183">
        <f t="shared" si="1"/>
        <v>0</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7" customHeight="1" thickBot="1">
      <c r="A32" s="144" t="s">
        <v>21</v>
      </c>
      <c r="B32" s="145"/>
      <c r="C32" s="189">
        <f>SUM(C26:C31)</f>
        <v>0</v>
      </c>
      <c r="D32" s="147">
        <f>SUM(D26:D31)</f>
        <v>0</v>
      </c>
      <c r="E32" s="147">
        <f>SUM(E26:E31)</f>
        <v>0</v>
      </c>
      <c r="F32" s="190">
        <f>SUM(F26:F31)</f>
        <v>0</v>
      </c>
      <c r="G32" s="191">
        <f>SUM(G26:G31)</f>
        <v>0</v>
      </c>
      <c r="H32" s="156"/>
      <c r="I32" s="156"/>
      <c r="J32" s="156"/>
    </row>
    <row r="33" spans="1:10" ht="20.100000000000001" customHeight="1">
      <c r="H33" s="156"/>
      <c r="J33" s="156"/>
    </row>
    <row r="34" spans="1:10" ht="20.100000000000001" customHeight="1" thickBot="1">
      <c r="A34" s="192" t="s">
        <v>11</v>
      </c>
    </row>
    <row r="35" spans="1:10" ht="21.6" customHeight="1">
      <c r="A35" s="296"/>
      <c r="B35" s="297"/>
      <c r="C35" s="297"/>
      <c r="D35" s="297"/>
      <c r="E35" s="297"/>
      <c r="F35" s="297"/>
      <c r="G35" s="297"/>
      <c r="H35" s="298"/>
    </row>
    <row r="36" spans="1:10" ht="21.6" customHeight="1">
      <c r="A36" s="299"/>
      <c r="B36" s="300"/>
      <c r="C36" s="300"/>
      <c r="D36" s="300"/>
      <c r="E36" s="300"/>
      <c r="F36" s="300"/>
      <c r="G36" s="300"/>
      <c r="H36" s="301"/>
    </row>
    <row r="37" spans="1:10" ht="21.6" customHeight="1">
      <c r="A37" s="299"/>
      <c r="B37" s="300"/>
      <c r="C37" s="300"/>
      <c r="D37" s="300"/>
      <c r="E37" s="300"/>
      <c r="F37" s="300"/>
      <c r="G37" s="300"/>
      <c r="H37" s="301"/>
    </row>
    <row r="38" spans="1:10" ht="21.6" customHeight="1">
      <c r="A38" s="299"/>
      <c r="B38" s="300"/>
      <c r="C38" s="300"/>
      <c r="D38" s="300"/>
      <c r="E38" s="300"/>
      <c r="F38" s="300"/>
      <c r="G38" s="300"/>
      <c r="H38" s="301"/>
    </row>
    <row r="39" spans="1:10" ht="21.6" customHeight="1">
      <c r="A39" s="299"/>
      <c r="B39" s="300"/>
      <c r="C39" s="300"/>
      <c r="D39" s="300"/>
      <c r="E39" s="300"/>
      <c r="F39" s="300"/>
      <c r="G39" s="300"/>
      <c r="H39" s="301"/>
    </row>
    <row r="40" spans="1:10" ht="21.6" customHeight="1">
      <c r="A40" s="299"/>
      <c r="B40" s="300"/>
      <c r="C40" s="300"/>
      <c r="D40" s="300"/>
      <c r="E40" s="300"/>
      <c r="F40" s="300"/>
      <c r="G40" s="300"/>
      <c r="H40" s="301"/>
    </row>
    <row r="41" spans="1:10" ht="21.6" customHeight="1" thickBot="1">
      <c r="A41" s="302"/>
      <c r="B41" s="303"/>
      <c r="C41" s="303"/>
      <c r="D41" s="303"/>
      <c r="E41" s="303"/>
      <c r="F41" s="303"/>
      <c r="G41" s="303"/>
      <c r="H41" s="304"/>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5" footer="0.25"/>
  <pageSetup scale="68" orientation="landscape" horizontalDpi="300" verticalDpi="300" r:id="rId1"/>
  <headerFooter alignWithMargins="0">
    <oddFooter>&amp;L&amp;8&amp;Z&amp;F, &amp;D</oddFooter>
  </headerFooter>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Q75"/>
  <sheetViews>
    <sheetView showGridLines="0" zoomScale="70" zoomScaleNormal="70" workbookViewId="0"/>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51</v>
      </c>
      <c r="C5" s="268"/>
      <c r="D5" s="268"/>
      <c r="E5" s="268"/>
      <c r="F5" s="268"/>
      <c r="G5" s="266"/>
      <c r="H5" s="108"/>
      <c r="I5" s="108"/>
    </row>
    <row r="6" spans="1:13" ht="21.6" customHeight="1">
      <c r="B6" s="110"/>
      <c r="C6" s="111"/>
      <c r="D6" s="110"/>
      <c r="E6" s="110"/>
      <c r="F6" s="110"/>
      <c r="G6" s="11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30" t="s">
        <v>89</v>
      </c>
      <c r="D10" s="231"/>
      <c r="E10" s="231"/>
      <c r="F10" s="232"/>
      <c r="G10" s="113"/>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120776.38</v>
      </c>
      <c r="D13" s="129">
        <v>0</v>
      </c>
      <c r="E13" s="129">
        <v>0</v>
      </c>
      <c r="F13" s="130">
        <v>5330.8</v>
      </c>
      <c r="G13" s="131">
        <f t="shared" ref="G13:G18" si="0">SUM(C13:F13)</f>
        <v>126107.18000000001</v>
      </c>
      <c r="L13" s="132"/>
      <c r="M13" s="132"/>
    </row>
    <row r="14" spans="1:13" ht="21.6" customHeight="1">
      <c r="A14" s="133" t="s">
        <v>2</v>
      </c>
      <c r="B14" s="134" t="s">
        <v>6</v>
      </c>
      <c r="C14" s="135">
        <v>200162.42</v>
      </c>
      <c r="D14" s="135">
        <v>0</v>
      </c>
      <c r="E14" s="135">
        <v>6708.53</v>
      </c>
      <c r="F14" s="136">
        <v>195773.13</v>
      </c>
      <c r="G14" s="137">
        <f t="shared" si="0"/>
        <v>402644.08</v>
      </c>
      <c r="L14" s="132"/>
      <c r="M14" s="132"/>
    </row>
    <row r="15" spans="1:13" ht="21.6" customHeight="1">
      <c r="A15" s="133" t="s">
        <v>123</v>
      </c>
      <c r="B15" s="134" t="s">
        <v>7</v>
      </c>
      <c r="C15" s="135">
        <v>5051.3500000000004</v>
      </c>
      <c r="D15" s="135">
        <v>0</v>
      </c>
      <c r="E15" s="135">
        <v>0</v>
      </c>
      <c r="F15" s="136">
        <v>0</v>
      </c>
      <c r="G15" s="137">
        <f t="shared" si="0"/>
        <v>5051.3500000000004</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99818.69</v>
      </c>
      <c r="D17" s="135">
        <v>0</v>
      </c>
      <c r="E17" s="135">
        <v>66960.7</v>
      </c>
      <c r="F17" s="136">
        <v>375837.92</v>
      </c>
      <c r="G17" s="137">
        <f t="shared" si="0"/>
        <v>542617.31000000006</v>
      </c>
      <c r="H17" s="138"/>
      <c r="I17" s="138"/>
      <c r="L17" s="132"/>
      <c r="M17" s="132"/>
    </row>
    <row r="18" spans="1:17" ht="21.6" customHeight="1" thickBot="1">
      <c r="A18" s="139" t="s">
        <v>14</v>
      </c>
      <c r="B18" s="140" t="s">
        <v>15</v>
      </c>
      <c r="C18" s="141">
        <v>0</v>
      </c>
      <c r="D18" s="141">
        <v>0</v>
      </c>
      <c r="E18" s="141">
        <v>38001.03</v>
      </c>
      <c r="F18" s="142">
        <v>0</v>
      </c>
      <c r="G18" s="143">
        <f t="shared" si="0"/>
        <v>38001.03</v>
      </c>
      <c r="H18" s="138"/>
      <c r="I18" s="138"/>
      <c r="J18" s="138"/>
    </row>
    <row r="19" spans="1:17" s="151" customFormat="1" ht="22.9" customHeight="1" thickBot="1">
      <c r="A19" s="144" t="s">
        <v>13</v>
      </c>
      <c r="B19" s="145"/>
      <c r="C19" s="146">
        <f>SUM(C13:C18)</f>
        <v>425808.84</v>
      </c>
      <c r="D19" s="147">
        <f>SUM(D13:D18)</f>
        <v>0</v>
      </c>
      <c r="E19" s="147">
        <f>SUM(E13:E18)</f>
        <v>111670.26</v>
      </c>
      <c r="F19" s="148">
        <f>SUM(F13:F18)</f>
        <v>576941.85</v>
      </c>
      <c r="G19" s="149">
        <f>SUM(G13:G18)</f>
        <v>1114420.95</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30" t="s">
        <v>89</v>
      </c>
      <c r="D23" s="231"/>
      <c r="E23" s="231"/>
      <c r="F23" s="232"/>
      <c r="G23" s="159"/>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0</v>
      </c>
      <c r="G26" s="177">
        <f t="shared" ref="G26:G31" si="1">SUM(C26:F26)</f>
        <v>0</v>
      </c>
      <c r="H26" s="156"/>
      <c r="I26" s="156"/>
      <c r="J26" s="156"/>
      <c r="L26" s="172"/>
      <c r="M26" s="172"/>
      <c r="N26" s="172"/>
      <c r="O26" s="172"/>
      <c r="P26" s="172"/>
      <c r="Q26" s="172"/>
    </row>
    <row r="27" spans="1:17" ht="21.6" customHeight="1">
      <c r="A27" s="178" t="s">
        <v>2</v>
      </c>
      <c r="B27" s="179" t="s">
        <v>24</v>
      </c>
      <c r="C27" s="180">
        <v>0</v>
      </c>
      <c r="D27" s="181">
        <v>0</v>
      </c>
      <c r="E27" s="181">
        <v>0</v>
      </c>
      <c r="F27" s="182">
        <v>0</v>
      </c>
      <c r="G27" s="183">
        <f t="shared" si="1"/>
        <v>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0</v>
      </c>
      <c r="E30" s="181">
        <v>0</v>
      </c>
      <c r="F30" s="182">
        <v>0</v>
      </c>
      <c r="G30" s="183">
        <f t="shared" si="1"/>
        <v>0</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0</v>
      </c>
      <c r="D32" s="147">
        <f>SUM(D26:D31)</f>
        <v>0</v>
      </c>
      <c r="E32" s="147">
        <f>SUM(E26:E31)</f>
        <v>0</v>
      </c>
      <c r="F32" s="190">
        <f>SUM(F26:F31)</f>
        <v>0</v>
      </c>
      <c r="G32" s="191">
        <f>SUM(G26:G31)</f>
        <v>0</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5" footer="0.25"/>
  <pageSetup scale="68" orientation="landscape" horizontalDpi="300" verticalDpi="300" r:id="rId1"/>
  <headerFooter alignWithMargins="0">
    <oddFooter>&amp;L&amp;8&amp;Z&amp;F, &amp;D</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U43"/>
  <sheetViews>
    <sheetView showGridLines="0" zoomScale="70" zoomScaleNormal="70" workbookViewId="0"/>
  </sheetViews>
  <sheetFormatPr defaultRowHeight="12.75"/>
  <cols>
    <col min="1" max="1" width="48.7109375" style="91" customWidth="1"/>
    <col min="2" max="2" width="17.140625" style="12" customWidth="1"/>
    <col min="3" max="3" width="18.140625" style="12" customWidth="1"/>
    <col min="4" max="4" width="16.5703125" style="6" customWidth="1"/>
    <col min="5" max="5" width="15.5703125" style="1" customWidth="1"/>
    <col min="6" max="6" width="19.7109375" style="91" customWidth="1"/>
    <col min="7" max="7" width="17.140625" style="91" customWidth="1"/>
    <col min="8" max="8" width="18.7109375" style="91" customWidth="1"/>
    <col min="9" max="9" width="3.140625" style="91" customWidth="1"/>
    <col min="10" max="10" width="48.7109375" style="91" customWidth="1"/>
    <col min="11" max="11" width="16" style="91" customWidth="1"/>
    <col min="12" max="12" width="19" style="91" customWidth="1"/>
    <col min="13" max="13" width="16.7109375" style="91" customWidth="1"/>
    <col min="14" max="14" width="14.42578125" style="91" customWidth="1"/>
    <col min="15" max="15" width="18.28515625" style="91" customWidth="1"/>
    <col min="16" max="16" width="16.7109375" style="91" customWidth="1"/>
    <col min="17" max="17" width="18.7109375" style="91" customWidth="1"/>
    <col min="18" max="16384" width="9.140625" style="91"/>
  </cols>
  <sheetData>
    <row r="1" spans="1:21" ht="18" customHeight="1">
      <c r="A1" s="244" t="s">
        <v>62</v>
      </c>
      <c r="B1" s="244"/>
      <c r="C1" s="244"/>
      <c r="D1" s="244"/>
      <c r="E1" s="244"/>
      <c r="F1" s="244"/>
      <c r="G1" s="244"/>
      <c r="H1" s="244"/>
      <c r="J1" s="244" t="s">
        <v>62</v>
      </c>
      <c r="K1" s="244"/>
      <c r="L1" s="244"/>
      <c r="M1" s="244"/>
      <c r="N1" s="244"/>
      <c r="O1" s="244"/>
      <c r="P1" s="244"/>
      <c r="Q1" s="244"/>
    </row>
    <row r="2" spans="1:21" ht="18" customHeight="1">
      <c r="A2" s="244" t="s">
        <v>63</v>
      </c>
      <c r="B2" s="244"/>
      <c r="C2" s="244"/>
      <c r="D2" s="244"/>
      <c r="E2" s="244"/>
      <c r="F2" s="244"/>
      <c r="G2" s="244"/>
      <c r="H2" s="244"/>
      <c r="J2" s="244" t="s">
        <v>63</v>
      </c>
      <c r="K2" s="244"/>
      <c r="L2" s="244"/>
      <c r="M2" s="244"/>
      <c r="N2" s="244"/>
      <c r="O2" s="244"/>
      <c r="P2" s="244"/>
      <c r="Q2" s="244"/>
    </row>
    <row r="3" spans="1:21" ht="18" customHeight="1">
      <c r="A3" s="245" t="s">
        <v>78</v>
      </c>
      <c r="B3" s="245"/>
      <c r="C3" s="245"/>
      <c r="D3" s="245"/>
      <c r="E3" s="245"/>
      <c r="F3" s="245"/>
      <c r="G3" s="245"/>
      <c r="H3" s="245"/>
      <c r="J3" s="251" t="s">
        <v>75</v>
      </c>
      <c r="K3" s="251"/>
      <c r="L3" s="251"/>
      <c r="M3" s="251"/>
      <c r="N3" s="251"/>
      <c r="O3" s="251"/>
      <c r="P3" s="251"/>
      <c r="Q3" s="251"/>
    </row>
    <row r="4" spans="1:21" ht="18" customHeight="1">
      <c r="A4" s="242" t="str">
        <f>System!A4</f>
        <v>Fiscal Year:   July 1, 2017 Through June 30, 2018</v>
      </c>
      <c r="B4" s="242"/>
      <c r="C4" s="242"/>
      <c r="D4" s="242"/>
      <c r="E4" s="242"/>
      <c r="F4" s="242"/>
      <c r="G4" s="242"/>
      <c r="H4" s="242"/>
      <c r="J4" s="251" t="s">
        <v>73</v>
      </c>
      <c r="K4" s="251"/>
      <c r="L4" s="251"/>
      <c r="M4" s="251"/>
      <c r="N4" s="251"/>
      <c r="O4" s="251"/>
      <c r="P4" s="251"/>
      <c r="Q4" s="251"/>
      <c r="R4" s="40"/>
    </row>
    <row r="5" spans="1:21" ht="18" customHeight="1">
      <c r="A5" s="242"/>
      <c r="B5" s="242"/>
      <c r="C5" s="242"/>
      <c r="D5" s="242"/>
      <c r="E5" s="242"/>
      <c r="F5" s="242"/>
      <c r="G5" s="242"/>
      <c r="H5" s="242"/>
      <c r="J5" s="242" t="str">
        <f>System!A4</f>
        <v>Fiscal Year:   July 1, 2017 Through June 30, 2018</v>
      </c>
      <c r="K5" s="242"/>
      <c r="L5" s="242"/>
      <c r="M5" s="242"/>
      <c r="N5" s="242"/>
      <c r="O5" s="242"/>
      <c r="P5" s="242"/>
      <c r="Q5" s="242"/>
    </row>
    <row r="6" spans="1:21" ht="18" customHeight="1">
      <c r="A6" s="252"/>
      <c r="B6" s="253"/>
      <c r="C6" s="253"/>
      <c r="D6" s="254"/>
      <c r="E6" s="252"/>
      <c r="F6" s="252"/>
      <c r="G6" s="252"/>
      <c r="H6" s="252"/>
      <c r="J6" s="252"/>
      <c r="K6" s="253"/>
      <c r="L6" s="253"/>
      <c r="M6" s="254"/>
      <c r="N6" s="252"/>
      <c r="O6" s="252"/>
      <c r="P6" s="252"/>
      <c r="Q6" s="252"/>
    </row>
    <row r="7" spans="1:21" ht="18" customHeight="1" thickBot="1">
      <c r="A7" s="36"/>
      <c r="B7" s="36"/>
      <c r="C7" s="36"/>
      <c r="D7" s="36"/>
      <c r="E7" s="34"/>
      <c r="F7" s="35"/>
      <c r="G7" s="35"/>
      <c r="H7" s="35"/>
      <c r="J7" s="255"/>
      <c r="K7" s="255"/>
      <c r="L7" s="255"/>
      <c r="M7" s="255"/>
      <c r="N7" s="252"/>
      <c r="O7" s="252"/>
      <c r="P7" s="252"/>
      <c r="Q7" s="252"/>
    </row>
    <row r="8" spans="1:21" s="22" customFormat="1" ht="51" customHeight="1" thickBot="1">
      <c r="A8" s="17" t="s">
        <v>64</v>
      </c>
      <c r="B8" s="18" t="s">
        <v>1</v>
      </c>
      <c r="C8" s="19" t="s">
        <v>2</v>
      </c>
      <c r="D8" s="19" t="s">
        <v>120</v>
      </c>
      <c r="E8" s="19" t="s">
        <v>3</v>
      </c>
      <c r="F8" s="19" t="s">
        <v>4</v>
      </c>
      <c r="G8" s="21" t="s">
        <v>14</v>
      </c>
      <c r="H8" s="60" t="s">
        <v>68</v>
      </c>
      <c r="J8" s="17" t="s">
        <v>64</v>
      </c>
      <c r="K8" s="18" t="s">
        <v>1</v>
      </c>
      <c r="L8" s="19" t="s">
        <v>2</v>
      </c>
      <c r="M8" s="19" t="s">
        <v>120</v>
      </c>
      <c r="N8" s="19" t="s">
        <v>3</v>
      </c>
      <c r="O8" s="19" t="s">
        <v>4</v>
      </c>
      <c r="P8" s="21" t="s">
        <v>14</v>
      </c>
      <c r="Q8" s="60" t="s">
        <v>68</v>
      </c>
    </row>
    <row r="9" spans="1:21" s="22" customFormat="1" ht="15.95" customHeight="1">
      <c r="A9" s="68" t="s">
        <v>90</v>
      </c>
      <c r="B9" s="23">
        <f>'Eastern Florida'!E13</f>
        <v>0</v>
      </c>
      <c r="C9" s="85">
        <f>'Eastern Florida'!E14</f>
        <v>0</v>
      </c>
      <c r="D9" s="86">
        <f>'Eastern Florida'!E15</f>
        <v>200663</v>
      </c>
      <c r="E9" s="86">
        <f>'Eastern Florida'!E16</f>
        <v>0</v>
      </c>
      <c r="F9" s="85">
        <f>'Eastern Florida'!E17</f>
        <v>0</v>
      </c>
      <c r="G9" s="87">
        <f>'Eastern Florida'!E18</f>
        <v>0</v>
      </c>
      <c r="H9" s="53">
        <f>SUM(B9:G9)</f>
        <v>200663</v>
      </c>
      <c r="I9" s="91"/>
      <c r="J9" s="68" t="s">
        <v>90</v>
      </c>
      <c r="K9" s="23">
        <f>'Eastern Florida'!E26</f>
        <v>0</v>
      </c>
      <c r="L9" s="85">
        <f>'Eastern Florida'!E27</f>
        <v>9932</v>
      </c>
      <c r="M9" s="86">
        <f>'Eastern Florida'!E28</f>
        <v>0</v>
      </c>
      <c r="N9" s="86">
        <f>'Eastern Florida'!E29</f>
        <v>0</v>
      </c>
      <c r="O9" s="85">
        <f>'Eastern Florida'!E30</f>
        <v>16910</v>
      </c>
      <c r="P9" s="87">
        <f>'Eastern Florida'!E31</f>
        <v>0</v>
      </c>
      <c r="Q9" s="53">
        <f>SUM(K9:P9)</f>
        <v>26842</v>
      </c>
      <c r="R9" s="91"/>
      <c r="S9" s="91"/>
      <c r="T9" s="91"/>
      <c r="U9" s="91"/>
    </row>
    <row r="10" spans="1:21" ht="15.95" customHeight="1">
      <c r="A10" s="24" t="s">
        <v>91</v>
      </c>
      <c r="B10" s="25">
        <f>Broward!E13</f>
        <v>510352.45</v>
      </c>
      <c r="C10" s="26">
        <f>Broward!E14</f>
        <v>66289.460000000006</v>
      </c>
      <c r="D10" s="26">
        <f>Broward!E15</f>
        <v>37577.629999999997</v>
      </c>
      <c r="E10" s="26">
        <f>Broward!E16</f>
        <v>0</v>
      </c>
      <c r="F10" s="26">
        <f>Broward!E17</f>
        <v>169775.46</v>
      </c>
      <c r="G10" s="73">
        <f>Broward!E18</f>
        <v>5032</v>
      </c>
      <c r="H10" s="61">
        <f t="shared" ref="H10:H36" si="0">SUM(B10:G10)</f>
        <v>789027</v>
      </c>
      <c r="J10" s="24" t="s">
        <v>91</v>
      </c>
      <c r="K10" s="25">
        <f>Broward!E26</f>
        <v>0</v>
      </c>
      <c r="L10" s="26">
        <f>Broward!E27</f>
        <v>0</v>
      </c>
      <c r="M10" s="26">
        <f>Broward!E28</f>
        <v>0</v>
      </c>
      <c r="N10" s="26">
        <f>Broward!E29</f>
        <v>0</v>
      </c>
      <c r="O10" s="26">
        <f>Broward!E30</f>
        <v>0</v>
      </c>
      <c r="P10" s="73">
        <f>Broward!E31</f>
        <v>0</v>
      </c>
      <c r="Q10" s="61">
        <f>SUM(K10:P10)</f>
        <v>0</v>
      </c>
    </row>
    <row r="11" spans="1:21" ht="15.95" customHeight="1">
      <c r="A11" s="24" t="s">
        <v>92</v>
      </c>
      <c r="B11" s="25">
        <f>'Central Florida'!$E13</f>
        <v>0</v>
      </c>
      <c r="C11" s="26">
        <f>'Central Florida'!$E14</f>
        <v>0</v>
      </c>
      <c r="D11" s="26">
        <f>'Central Florida'!$E15</f>
        <v>0</v>
      </c>
      <c r="E11" s="26">
        <f>'Central Florida'!$E16</f>
        <v>0</v>
      </c>
      <c r="F11" s="26">
        <f>'Central Florida'!$E17</f>
        <v>10730.71</v>
      </c>
      <c r="G11" s="73">
        <f>'Central Florida'!$E18</f>
        <v>0</v>
      </c>
      <c r="H11" s="61">
        <f>SUM(B11:G11)</f>
        <v>10730.71</v>
      </c>
      <c r="J11" s="24" t="s">
        <v>92</v>
      </c>
      <c r="K11" s="25">
        <f>'Central Florida'!$E26</f>
        <v>0</v>
      </c>
      <c r="L11" s="26">
        <f>'Central Florida'!$E27</f>
        <v>0</v>
      </c>
      <c r="M11" s="26">
        <f>'Central Florida'!$E28</f>
        <v>0</v>
      </c>
      <c r="N11" s="26">
        <f>'Central Florida'!$E29</f>
        <v>0</v>
      </c>
      <c r="O11" s="26">
        <f>'Central Florida'!$E30</f>
        <v>0</v>
      </c>
      <c r="P11" s="73">
        <f>'Central Florida'!$E31</f>
        <v>0</v>
      </c>
      <c r="Q11" s="61">
        <f>SUM(K11:P11)</f>
        <v>0</v>
      </c>
    </row>
    <row r="12" spans="1:21" ht="15.95" customHeight="1">
      <c r="A12" s="24" t="s">
        <v>112</v>
      </c>
      <c r="B12" s="25">
        <f>Chipola!E13</f>
        <v>44.8</v>
      </c>
      <c r="C12" s="26">
        <f>Chipola!E14</f>
        <v>3204.33</v>
      </c>
      <c r="D12" s="26">
        <f>Chipola!E15</f>
        <v>0</v>
      </c>
      <c r="E12" s="26">
        <f>Chipola!E16</f>
        <v>0</v>
      </c>
      <c r="F12" s="26">
        <f>Chipola!E17</f>
        <v>11277.34</v>
      </c>
      <c r="G12" s="73">
        <f>Chipola!E18</f>
        <v>3048.18</v>
      </c>
      <c r="H12" s="61">
        <f>SUM(B12:G12)</f>
        <v>17574.650000000001</v>
      </c>
      <c r="J12" s="24" t="s">
        <v>112</v>
      </c>
      <c r="K12" s="25">
        <f>Chipola!E26</f>
        <v>0</v>
      </c>
      <c r="L12" s="26">
        <f>Chipola!E27</f>
        <v>0</v>
      </c>
      <c r="M12" s="26">
        <f>Chipola!E28</f>
        <v>0</v>
      </c>
      <c r="N12" s="26">
        <f>Chipola!E29</f>
        <v>0</v>
      </c>
      <c r="O12" s="26">
        <f>Chipola!E30</f>
        <v>0</v>
      </c>
      <c r="P12" s="73">
        <f>Chipola!E31</f>
        <v>0</v>
      </c>
      <c r="Q12" s="61">
        <f>SUM(K12:P12)</f>
        <v>0</v>
      </c>
    </row>
    <row r="13" spans="1:21" ht="15.95" customHeight="1">
      <c r="A13" s="24" t="s">
        <v>93</v>
      </c>
      <c r="B13" s="25">
        <f>Daytona!$E13</f>
        <v>0</v>
      </c>
      <c r="C13" s="26">
        <f>Daytona!$E14</f>
        <v>0</v>
      </c>
      <c r="D13" s="26">
        <f>Daytona!$E15</f>
        <v>0</v>
      </c>
      <c r="E13" s="26">
        <f>Daytona!$E16</f>
        <v>0</v>
      </c>
      <c r="F13" s="26">
        <f>Daytona!$E17</f>
        <v>4850</v>
      </c>
      <c r="G13" s="73">
        <f>Daytona!$E18</f>
        <v>0</v>
      </c>
      <c r="H13" s="61">
        <f t="shared" si="0"/>
        <v>4850</v>
      </c>
      <c r="J13" s="24" t="s">
        <v>93</v>
      </c>
      <c r="K13" s="25">
        <f>Daytona!$E26</f>
        <v>0</v>
      </c>
      <c r="L13" s="26">
        <f>Daytona!$E27</f>
        <v>13369</v>
      </c>
      <c r="M13" s="26">
        <f>Daytona!$E28</f>
        <v>224382</v>
      </c>
      <c r="N13" s="26">
        <f>Daytona!$E29</f>
        <v>0</v>
      </c>
      <c r="O13" s="26">
        <f>Daytona!$E30</f>
        <v>456232</v>
      </c>
      <c r="P13" s="73">
        <f>Daytona!$E31</f>
        <v>0</v>
      </c>
      <c r="Q13" s="61">
        <f>SUM(K13:P13)</f>
        <v>693983</v>
      </c>
    </row>
    <row r="14" spans="1:21" ht="15.95" customHeight="1">
      <c r="A14" s="24" t="s">
        <v>94</v>
      </c>
      <c r="B14" s="25">
        <f>'Florida Southwestern'!$E13</f>
        <v>0</v>
      </c>
      <c r="C14" s="26">
        <f>'Florida Southwestern'!$E14</f>
        <v>2068.9499999999998</v>
      </c>
      <c r="D14" s="26">
        <f>'Florida Southwestern'!$E15</f>
        <v>10549.82</v>
      </c>
      <c r="E14" s="26">
        <f>'Florida Southwestern'!$E16</f>
        <v>0</v>
      </c>
      <c r="F14" s="26">
        <f>'Florida Southwestern'!$E17</f>
        <v>11073.22</v>
      </c>
      <c r="G14" s="73">
        <f>'Florida Southwestern'!$E18</f>
        <v>0</v>
      </c>
      <c r="H14" s="61">
        <f t="shared" si="0"/>
        <v>23691.989999999998</v>
      </c>
      <c r="J14" s="24" t="s">
        <v>94</v>
      </c>
      <c r="K14" s="25">
        <f>'Florida Southwestern'!$E26</f>
        <v>0</v>
      </c>
      <c r="L14" s="26">
        <f>'Florida Southwestern'!$E27</f>
        <v>0</v>
      </c>
      <c r="M14" s="26">
        <f>'Florida Southwestern'!$E28</f>
        <v>0</v>
      </c>
      <c r="N14" s="26">
        <f>'Florida Southwestern'!$E29</f>
        <v>0</v>
      </c>
      <c r="O14" s="26">
        <f>'Florida Southwestern'!$E30</f>
        <v>0</v>
      </c>
      <c r="P14" s="73">
        <f>'Florida Southwestern'!$E31</f>
        <v>0</v>
      </c>
      <c r="Q14" s="61">
        <f t="shared" ref="Q14:Q36" si="1">SUM(K14:P14)</f>
        <v>0</v>
      </c>
    </row>
    <row r="15" spans="1:21" ht="15.95" customHeight="1">
      <c r="A15" s="24" t="s">
        <v>95</v>
      </c>
      <c r="B15" s="28">
        <f>'FSC Jacksonville'!$E13</f>
        <v>0</v>
      </c>
      <c r="C15" s="26">
        <f>'FSC Jacksonville'!$E14</f>
        <v>3750</v>
      </c>
      <c r="D15" s="26">
        <f>'FSC Jacksonville'!$E15</f>
        <v>0</v>
      </c>
      <c r="E15" s="26">
        <f>'FSC Jacksonville'!$E16</f>
        <v>0</v>
      </c>
      <c r="F15" s="26">
        <f>'FSC Jacksonville'!$E17</f>
        <v>17263.240000000002</v>
      </c>
      <c r="G15" s="73">
        <f>'FSC Jacksonville'!$E18</f>
        <v>0</v>
      </c>
      <c r="H15" s="61">
        <f>SUM(B15:G15)</f>
        <v>21013.24</v>
      </c>
      <c r="J15" s="24" t="s">
        <v>95</v>
      </c>
      <c r="K15" s="28">
        <f>'FSC Jacksonville'!$E26</f>
        <v>670</v>
      </c>
      <c r="L15" s="26">
        <f>'FSC Jacksonville'!$E27</f>
        <v>478.53</v>
      </c>
      <c r="M15" s="26">
        <f>'FSC Jacksonville'!$E28</f>
        <v>19625.490000000002</v>
      </c>
      <c r="N15" s="26">
        <f>'FSC Jacksonville'!$E29</f>
        <v>2677.79</v>
      </c>
      <c r="O15" s="26">
        <f>'FSC Jacksonville'!$E30</f>
        <v>1379332.66</v>
      </c>
      <c r="P15" s="73">
        <f>'FSC Jacksonville'!$E31</f>
        <v>0</v>
      </c>
      <c r="Q15" s="61">
        <f>SUM(K15:P15)</f>
        <v>1402784.47</v>
      </c>
    </row>
    <row r="16" spans="1:21" ht="15.95" customHeight="1">
      <c r="A16" s="24" t="s">
        <v>113</v>
      </c>
      <c r="B16" s="28">
        <f>'Florida Keys'!$E13</f>
        <v>0</v>
      </c>
      <c r="C16" s="26">
        <f>'Florida Keys'!$E14</f>
        <v>0</v>
      </c>
      <c r="D16" s="26">
        <f>'Florida Keys'!$E15</f>
        <v>0</v>
      </c>
      <c r="E16" s="26">
        <f>'Florida Keys'!$E16</f>
        <v>0</v>
      </c>
      <c r="F16" s="26">
        <f>'Florida Keys'!$E17</f>
        <v>0</v>
      </c>
      <c r="G16" s="73">
        <f>'Florida Keys'!$E18</f>
        <v>0</v>
      </c>
      <c r="H16" s="61">
        <f t="shared" si="0"/>
        <v>0</v>
      </c>
      <c r="J16" s="24" t="s">
        <v>113</v>
      </c>
      <c r="K16" s="28">
        <f>'Florida Keys'!$E26</f>
        <v>144.97999999999999</v>
      </c>
      <c r="L16" s="26">
        <f>'Florida Keys'!$E27</f>
        <v>0</v>
      </c>
      <c r="M16" s="26">
        <f>'Florida Keys'!$E28</f>
        <v>0</v>
      </c>
      <c r="N16" s="26">
        <f>'Florida Keys'!$E29</f>
        <v>0</v>
      </c>
      <c r="O16" s="26">
        <f>'Florida Keys'!$E30</f>
        <v>15832</v>
      </c>
      <c r="P16" s="73">
        <f>'Florida Keys'!$E31</f>
        <v>0</v>
      </c>
      <c r="Q16" s="61">
        <f t="shared" si="1"/>
        <v>15976.98</v>
      </c>
    </row>
    <row r="17" spans="1:17" ht="15.95" customHeight="1">
      <c r="A17" s="24" t="s">
        <v>96</v>
      </c>
      <c r="B17" s="28">
        <f>'Gulf Coast'!$E13</f>
        <v>0</v>
      </c>
      <c r="C17" s="26">
        <f>'Gulf Coast'!$E14</f>
        <v>8294.7800000000007</v>
      </c>
      <c r="D17" s="26">
        <f>'Gulf Coast'!$E15</f>
        <v>0</v>
      </c>
      <c r="E17" s="26">
        <f>'Gulf Coast'!$E16</f>
        <v>0</v>
      </c>
      <c r="F17" s="26">
        <f>'Gulf Coast'!$E17</f>
        <v>1075.58</v>
      </c>
      <c r="G17" s="73">
        <f>'Gulf Coast'!$E18</f>
        <v>1492</v>
      </c>
      <c r="H17" s="61">
        <f t="shared" si="0"/>
        <v>10862.36</v>
      </c>
      <c r="J17" s="24" t="s">
        <v>96</v>
      </c>
      <c r="K17" s="28">
        <f>'Gulf Coast'!$E26</f>
        <v>4732</v>
      </c>
      <c r="L17" s="26">
        <f>'Gulf Coast'!$E27</f>
        <v>0</v>
      </c>
      <c r="M17" s="26">
        <f>'Gulf Coast'!$E28</f>
        <v>0</v>
      </c>
      <c r="N17" s="26">
        <f>'Gulf Coast'!$E29</f>
        <v>0</v>
      </c>
      <c r="O17" s="26">
        <f>'Gulf Coast'!$E30</f>
        <v>164907.5</v>
      </c>
      <c r="P17" s="73">
        <f>'Gulf Coast'!$E31</f>
        <v>823.35</v>
      </c>
      <c r="Q17" s="61">
        <f t="shared" si="1"/>
        <v>170462.85</v>
      </c>
    </row>
    <row r="18" spans="1:17" ht="15.95" customHeight="1">
      <c r="A18" s="24" t="s">
        <v>97</v>
      </c>
      <c r="B18" s="28">
        <f>Hillsborough!$E13</f>
        <v>1200</v>
      </c>
      <c r="C18" s="26">
        <f>Hillsborough!$E14</f>
        <v>0</v>
      </c>
      <c r="D18" s="26">
        <f>Hillsborough!$E15</f>
        <v>0</v>
      </c>
      <c r="E18" s="26">
        <f>Hillsborough!$E16</f>
        <v>0</v>
      </c>
      <c r="F18" s="26">
        <f>Hillsborough!$E17</f>
        <v>324595</v>
      </c>
      <c r="G18" s="73">
        <f>Hillsborough!$E18</f>
        <v>0</v>
      </c>
      <c r="H18" s="61">
        <f t="shared" si="0"/>
        <v>325795</v>
      </c>
      <c r="J18" s="24" t="s">
        <v>97</v>
      </c>
      <c r="K18" s="28">
        <f>Hillsborough!$E26</f>
        <v>13152</v>
      </c>
      <c r="L18" s="26">
        <f>Hillsborough!$E27</f>
        <v>341340</v>
      </c>
      <c r="M18" s="26">
        <f>Hillsborough!$E28</f>
        <v>8086</v>
      </c>
      <c r="N18" s="26">
        <f>Hillsborough!$E29</f>
        <v>32549</v>
      </c>
      <c r="O18" s="26">
        <f>Hillsborough!$E30</f>
        <v>351976</v>
      </c>
      <c r="P18" s="73">
        <f>Hillsborough!$E31</f>
        <v>0</v>
      </c>
      <c r="Q18" s="61">
        <f t="shared" si="1"/>
        <v>747103</v>
      </c>
    </row>
    <row r="19" spans="1:17" ht="15.95" customHeight="1">
      <c r="A19" s="24" t="s">
        <v>98</v>
      </c>
      <c r="B19" s="28">
        <f>'Indian River'!$E13</f>
        <v>0</v>
      </c>
      <c r="C19" s="26">
        <f>'Indian River'!$E14</f>
        <v>9923.0300000000007</v>
      </c>
      <c r="D19" s="26">
        <f>'Indian River'!$E15</f>
        <v>0</v>
      </c>
      <c r="E19" s="26">
        <f>'Indian River'!$E16</f>
        <v>0</v>
      </c>
      <c r="F19" s="26">
        <f>'Indian River'!$E17</f>
        <v>29279.18</v>
      </c>
      <c r="G19" s="73">
        <f>'Indian River'!$E18</f>
        <v>0</v>
      </c>
      <c r="H19" s="61">
        <f t="shared" si="0"/>
        <v>39202.21</v>
      </c>
      <c r="J19" s="24" t="s">
        <v>98</v>
      </c>
      <c r="K19" s="28">
        <f>'Indian River'!$E26</f>
        <v>0</v>
      </c>
      <c r="L19" s="26">
        <f>'Indian River'!$E27</f>
        <v>148238.32</v>
      </c>
      <c r="M19" s="26">
        <f>'Indian River'!$E28</f>
        <v>0</v>
      </c>
      <c r="N19" s="26">
        <f>'Indian River'!$E29</f>
        <v>0</v>
      </c>
      <c r="O19" s="26">
        <f>'Indian River'!$E30</f>
        <v>48278.52</v>
      </c>
      <c r="P19" s="73">
        <f>'Indian River'!$E31</f>
        <v>0</v>
      </c>
      <c r="Q19" s="61">
        <f t="shared" si="1"/>
        <v>196516.84</v>
      </c>
    </row>
    <row r="20" spans="1:17" ht="15.95" customHeight="1">
      <c r="A20" s="24" t="s">
        <v>115</v>
      </c>
      <c r="B20" s="25">
        <f>'Florida Gateway'!$E13</f>
        <v>8880</v>
      </c>
      <c r="C20" s="26">
        <f>'Florida Gateway'!$E14</f>
        <v>0</v>
      </c>
      <c r="D20" s="26">
        <f>'Florida Gateway'!$E15</f>
        <v>0</v>
      </c>
      <c r="E20" s="26">
        <f>'Florida Gateway'!$E16</f>
        <v>0</v>
      </c>
      <c r="F20" s="26">
        <f>'Florida Gateway'!$E17</f>
        <v>56361.01</v>
      </c>
      <c r="G20" s="73">
        <f>'Florida Gateway'!$E18</f>
        <v>0</v>
      </c>
      <c r="H20" s="61">
        <f>SUM(B20:G20)</f>
        <v>65241.01</v>
      </c>
      <c r="J20" s="24" t="s">
        <v>115</v>
      </c>
      <c r="K20" s="25">
        <f>'Florida Gateway'!$E26</f>
        <v>0</v>
      </c>
      <c r="L20" s="26">
        <f>'Florida Gateway'!$E27</f>
        <v>0</v>
      </c>
      <c r="M20" s="26">
        <f>'Florida Gateway'!$E28</f>
        <v>0</v>
      </c>
      <c r="N20" s="26">
        <f>'Florida Gateway'!$E29</f>
        <v>0</v>
      </c>
      <c r="O20" s="26">
        <f>'Florida Gateway'!$E30</f>
        <v>0</v>
      </c>
      <c r="P20" s="73">
        <f>'Florida Gateway'!$E31</f>
        <v>0</v>
      </c>
      <c r="Q20" s="61">
        <f>SUM(K20:P20)</f>
        <v>0</v>
      </c>
    </row>
    <row r="21" spans="1:17" ht="15.95" customHeight="1">
      <c r="A21" s="24" t="s">
        <v>114</v>
      </c>
      <c r="B21" s="28">
        <f>'Lake-Sumter'!$E13</f>
        <v>33178.980000000003</v>
      </c>
      <c r="C21" s="26">
        <f>'Lake-Sumter'!$E14</f>
        <v>0</v>
      </c>
      <c r="D21" s="26">
        <f>'Lake-Sumter'!$E15</f>
        <v>0</v>
      </c>
      <c r="E21" s="26">
        <f>'Lake-Sumter'!$E16</f>
        <v>0</v>
      </c>
      <c r="F21" s="26">
        <f>'Lake-Sumter'!$E17</f>
        <v>0</v>
      </c>
      <c r="G21" s="73">
        <f>'Lake-Sumter'!$E18</f>
        <v>0</v>
      </c>
      <c r="H21" s="61">
        <f t="shared" si="0"/>
        <v>33178.980000000003</v>
      </c>
      <c r="J21" s="24" t="s">
        <v>114</v>
      </c>
      <c r="K21" s="28">
        <f>'Lake-Sumter'!$E26</f>
        <v>0</v>
      </c>
      <c r="L21" s="26">
        <f>'Lake-Sumter'!$E27</f>
        <v>0</v>
      </c>
      <c r="M21" s="26">
        <f>'Lake-Sumter'!$E28</f>
        <v>0</v>
      </c>
      <c r="N21" s="26">
        <f>'Lake-Sumter'!$E29</f>
        <v>0</v>
      </c>
      <c r="O21" s="26">
        <f>'Lake-Sumter'!$E30</f>
        <v>128597.08</v>
      </c>
      <c r="P21" s="73">
        <f>'Lake-Sumter'!$E31</f>
        <v>0</v>
      </c>
      <c r="Q21" s="61">
        <f t="shared" si="1"/>
        <v>128597.08</v>
      </c>
    </row>
    <row r="22" spans="1:17" ht="15.95" customHeight="1">
      <c r="A22" s="24" t="s">
        <v>99</v>
      </c>
      <c r="B22" s="28">
        <f>'State College of Florida'!$E13</f>
        <v>0</v>
      </c>
      <c r="C22" s="26">
        <f>'State College of Florida'!$E14</f>
        <v>108910.29</v>
      </c>
      <c r="D22" s="26">
        <f>'State College of Florida'!$E15</f>
        <v>0</v>
      </c>
      <c r="E22" s="26">
        <f>'State College of Florida'!$E16</f>
        <v>0</v>
      </c>
      <c r="F22" s="26">
        <f>'State College of Florida'!$E17</f>
        <v>1705040.92</v>
      </c>
      <c r="G22" s="73">
        <f>'State College of Florida'!$E18</f>
        <v>120934.57</v>
      </c>
      <c r="H22" s="61">
        <f>SUM(B22:G22)</f>
        <v>1934885.78</v>
      </c>
      <c r="J22" s="24" t="s">
        <v>99</v>
      </c>
      <c r="K22" s="28">
        <f>'State College of Florida'!$E26</f>
        <v>0</v>
      </c>
      <c r="L22" s="26">
        <f>'State College of Florida'!$E27</f>
        <v>0</v>
      </c>
      <c r="M22" s="26">
        <f>'State College of Florida'!$E28</f>
        <v>0</v>
      </c>
      <c r="N22" s="26">
        <f>'State College of Florida'!$E29</f>
        <v>0</v>
      </c>
      <c r="O22" s="26">
        <f>'State College of Florida'!$E30</f>
        <v>1041.55</v>
      </c>
      <c r="P22" s="73">
        <f>'State College of Florida'!$E31</f>
        <v>0</v>
      </c>
      <c r="Q22" s="61">
        <f>SUM(K22:P22)</f>
        <v>1041.55</v>
      </c>
    </row>
    <row r="23" spans="1:17" ht="15.95" customHeight="1">
      <c r="A23" s="24" t="s">
        <v>100</v>
      </c>
      <c r="B23" s="28">
        <f>'Miami Dade'!$E13</f>
        <v>0</v>
      </c>
      <c r="C23" s="26">
        <f>'Miami Dade'!$E14</f>
        <v>217637.5</v>
      </c>
      <c r="D23" s="26">
        <f>'Miami Dade'!$E15</f>
        <v>22990.06</v>
      </c>
      <c r="E23" s="26">
        <f>'Miami Dade'!$E16</f>
        <v>0</v>
      </c>
      <c r="F23" s="26">
        <f>'Miami Dade'!$E17</f>
        <v>439739.9</v>
      </c>
      <c r="G23" s="73">
        <f>'Miami Dade'!$E18</f>
        <v>950</v>
      </c>
      <c r="H23" s="61">
        <f t="shared" si="0"/>
        <v>681317.46</v>
      </c>
      <c r="J23" s="24" t="s">
        <v>100</v>
      </c>
      <c r="K23" s="28">
        <f>'Miami Dade'!$E26</f>
        <v>0</v>
      </c>
      <c r="L23" s="26">
        <f>'Miami Dade'!$E27</f>
        <v>0</v>
      </c>
      <c r="M23" s="26">
        <f>'Miami Dade'!$E28</f>
        <v>0</v>
      </c>
      <c r="N23" s="26">
        <f>'Miami Dade'!$E29</f>
        <v>0</v>
      </c>
      <c r="O23" s="26">
        <f>'Miami Dade'!$E30</f>
        <v>0</v>
      </c>
      <c r="P23" s="73">
        <f>'Miami Dade'!$E31</f>
        <v>0</v>
      </c>
      <c r="Q23" s="61">
        <f t="shared" si="1"/>
        <v>0</v>
      </c>
    </row>
    <row r="24" spans="1:17" ht="15.95" customHeight="1">
      <c r="A24" s="24" t="s">
        <v>116</v>
      </c>
      <c r="B24" s="28">
        <f>'North Florida'!$E13</f>
        <v>0</v>
      </c>
      <c r="C24" s="26">
        <f>'North Florida'!$E14</f>
        <v>0</v>
      </c>
      <c r="D24" s="26">
        <f>'North Florida'!$E15</f>
        <v>0</v>
      </c>
      <c r="E24" s="26">
        <f>'North Florida'!$E16</f>
        <v>0</v>
      </c>
      <c r="F24" s="26">
        <f>'North Florida'!$E17</f>
        <v>0</v>
      </c>
      <c r="G24" s="73">
        <f>'North Florida'!$E18</f>
        <v>0</v>
      </c>
      <c r="H24" s="61">
        <f t="shared" si="0"/>
        <v>0</v>
      </c>
      <c r="J24" s="24" t="s">
        <v>116</v>
      </c>
      <c r="K24" s="28">
        <f>'North Florida'!$E26</f>
        <v>0</v>
      </c>
      <c r="L24" s="26">
        <f>'North Florida'!$E27</f>
        <v>0</v>
      </c>
      <c r="M24" s="26">
        <f>'North Florida'!$E28</f>
        <v>0</v>
      </c>
      <c r="N24" s="26">
        <f>'North Florida'!$E29</f>
        <v>0</v>
      </c>
      <c r="O24" s="26">
        <f>'North Florida'!$E30</f>
        <v>0</v>
      </c>
      <c r="P24" s="73">
        <f>'North Florida'!$E31</f>
        <v>0</v>
      </c>
      <c r="Q24" s="61">
        <f t="shared" si="1"/>
        <v>0</v>
      </c>
    </row>
    <row r="25" spans="1:17" ht="15.95" customHeight="1">
      <c r="A25" s="24" t="s">
        <v>101</v>
      </c>
      <c r="B25" s="28">
        <f>'Northwest Florida '!$E13</f>
        <v>76591</v>
      </c>
      <c r="C25" s="26">
        <f>'Northwest Florida '!$E14</f>
        <v>0</v>
      </c>
      <c r="D25" s="26">
        <f>'Northwest Florida '!$E15</f>
        <v>0</v>
      </c>
      <c r="E25" s="26">
        <f>'Northwest Florida '!$E16</f>
        <v>0</v>
      </c>
      <c r="F25" s="26">
        <f>'Northwest Florida '!$E17</f>
        <v>5868</v>
      </c>
      <c r="G25" s="73">
        <f>'Northwest Florida '!$E18</f>
        <v>6278</v>
      </c>
      <c r="H25" s="61">
        <f t="shared" si="0"/>
        <v>88737</v>
      </c>
      <c r="J25" s="24" t="s">
        <v>101</v>
      </c>
      <c r="K25" s="28">
        <f>'Northwest Florida '!$E26</f>
        <v>0</v>
      </c>
      <c r="L25" s="26">
        <f>'Northwest Florida '!$E27</f>
        <v>0</v>
      </c>
      <c r="M25" s="26">
        <f>'Northwest Florida '!$E28</f>
        <v>0</v>
      </c>
      <c r="N25" s="26">
        <f>'Northwest Florida '!$E29</f>
        <v>0</v>
      </c>
      <c r="O25" s="26">
        <f>'Northwest Florida '!$E30</f>
        <v>0</v>
      </c>
      <c r="P25" s="73">
        <f>'Northwest Florida '!$E31</f>
        <v>0</v>
      </c>
      <c r="Q25" s="61">
        <f t="shared" si="1"/>
        <v>0</v>
      </c>
    </row>
    <row r="26" spans="1:17" ht="15.95" customHeight="1">
      <c r="A26" s="24" t="s">
        <v>102</v>
      </c>
      <c r="B26" s="28">
        <f>'Palm Beach'!$E13</f>
        <v>2065.6799999999998</v>
      </c>
      <c r="C26" s="26">
        <f>'Palm Beach'!$E14</f>
        <v>317710.15999999997</v>
      </c>
      <c r="D26" s="26">
        <f>'Palm Beach'!$E15</f>
        <v>13342.05</v>
      </c>
      <c r="E26" s="26">
        <f>'Palm Beach'!$E16</f>
        <v>0</v>
      </c>
      <c r="F26" s="26">
        <f>'Palm Beach'!$E17</f>
        <v>71571.14</v>
      </c>
      <c r="G26" s="73">
        <f>'Palm Beach'!$E18</f>
        <v>197746.26</v>
      </c>
      <c r="H26" s="61">
        <f t="shared" si="0"/>
        <v>602435.29</v>
      </c>
      <c r="J26" s="24" t="s">
        <v>102</v>
      </c>
      <c r="K26" s="28">
        <f>'Palm Beach'!$E26</f>
        <v>0</v>
      </c>
      <c r="L26" s="26">
        <f>'Palm Beach'!$E27</f>
        <v>0</v>
      </c>
      <c r="M26" s="26">
        <f>'Palm Beach'!$E28</f>
        <v>0</v>
      </c>
      <c r="N26" s="26">
        <f>'Palm Beach'!$E29</f>
        <v>0</v>
      </c>
      <c r="O26" s="26">
        <f>'Palm Beach'!$E30</f>
        <v>0</v>
      </c>
      <c r="P26" s="73">
        <f>'Palm Beach'!$E31</f>
        <v>0</v>
      </c>
      <c r="Q26" s="61">
        <f t="shared" si="1"/>
        <v>0</v>
      </c>
    </row>
    <row r="27" spans="1:17" ht="15.95" customHeight="1">
      <c r="A27" s="24" t="s">
        <v>103</v>
      </c>
      <c r="B27" s="28">
        <f>'Pasco-Hernando'!$E13</f>
        <v>0</v>
      </c>
      <c r="C27" s="26">
        <f>'Pasco-Hernando'!$E14</f>
        <v>0</v>
      </c>
      <c r="D27" s="26">
        <f>'Pasco-Hernando'!$E15</f>
        <v>0</v>
      </c>
      <c r="E27" s="26">
        <f>'Pasco-Hernando'!$E16</f>
        <v>0</v>
      </c>
      <c r="F27" s="26">
        <f>'Pasco-Hernando'!$E17</f>
        <v>49678.83</v>
      </c>
      <c r="G27" s="73">
        <f>'Pasco-Hernando'!$E18</f>
        <v>4351</v>
      </c>
      <c r="H27" s="61">
        <f t="shared" si="0"/>
        <v>54029.83</v>
      </c>
      <c r="J27" s="24" t="s">
        <v>103</v>
      </c>
      <c r="K27" s="28">
        <f>'Pasco-Hernando'!$E26</f>
        <v>0</v>
      </c>
      <c r="L27" s="26">
        <f>'Pasco-Hernando'!$E27</f>
        <v>0</v>
      </c>
      <c r="M27" s="26">
        <f>'Pasco-Hernando'!$E28</f>
        <v>0</v>
      </c>
      <c r="N27" s="26">
        <f>'Pasco-Hernando'!$E29</f>
        <v>0</v>
      </c>
      <c r="O27" s="26">
        <f>'Pasco-Hernando'!$E30</f>
        <v>0</v>
      </c>
      <c r="P27" s="73">
        <f>'Pasco-Hernando'!$E31</f>
        <v>0</v>
      </c>
      <c r="Q27" s="61">
        <f t="shared" si="1"/>
        <v>0</v>
      </c>
    </row>
    <row r="28" spans="1:17" ht="15.95" customHeight="1">
      <c r="A28" s="24" t="s">
        <v>104</v>
      </c>
      <c r="B28" s="28">
        <f>Pensacola!$E13</f>
        <v>0</v>
      </c>
      <c r="C28" s="26">
        <f>Pensacola!$E14</f>
        <v>0</v>
      </c>
      <c r="D28" s="26">
        <f>Pensacola!$E15</f>
        <v>0</v>
      </c>
      <c r="E28" s="26">
        <f>Pensacola!$E16</f>
        <v>0</v>
      </c>
      <c r="F28" s="26">
        <f>Pensacola!$E17</f>
        <v>0</v>
      </c>
      <c r="G28" s="73">
        <f>Pensacola!$E18</f>
        <v>0</v>
      </c>
      <c r="H28" s="61">
        <f t="shared" si="0"/>
        <v>0</v>
      </c>
      <c r="J28" s="24" t="s">
        <v>104</v>
      </c>
      <c r="K28" s="28">
        <f>Pensacola!$E26</f>
        <v>0</v>
      </c>
      <c r="L28" s="26">
        <f>Pensacola!$E27</f>
        <v>0</v>
      </c>
      <c r="M28" s="26">
        <f>Pensacola!$E28</f>
        <v>42864.24</v>
      </c>
      <c r="N28" s="26">
        <f>Pensacola!$E29</f>
        <v>2462.83</v>
      </c>
      <c r="O28" s="26">
        <f>Pensacola!$E30</f>
        <v>45842.84</v>
      </c>
      <c r="P28" s="73">
        <f>Pensacola!$E31</f>
        <v>0</v>
      </c>
      <c r="Q28" s="61">
        <f t="shared" si="1"/>
        <v>91169.91</v>
      </c>
    </row>
    <row r="29" spans="1:17" ht="15.95" customHeight="1">
      <c r="A29" s="24" t="s">
        <v>105</v>
      </c>
      <c r="B29" s="28">
        <f>'Polk '!$E13</f>
        <v>0</v>
      </c>
      <c r="C29" s="26">
        <f>'Polk '!$E14</f>
        <v>0</v>
      </c>
      <c r="D29" s="26">
        <f>'Polk '!$E15</f>
        <v>12929.75</v>
      </c>
      <c r="E29" s="26">
        <f>'Polk '!$E16</f>
        <v>0</v>
      </c>
      <c r="F29" s="26">
        <f>'Polk '!$E17</f>
        <v>7970.94</v>
      </c>
      <c r="G29" s="73">
        <f>'Polk '!$E18</f>
        <v>0</v>
      </c>
      <c r="H29" s="61">
        <f t="shared" si="0"/>
        <v>20900.689999999999</v>
      </c>
      <c r="J29" s="24" t="s">
        <v>105</v>
      </c>
      <c r="K29" s="28">
        <f>'Polk '!$E26</f>
        <v>0</v>
      </c>
      <c r="L29" s="26">
        <f>'Polk '!$E27</f>
        <v>0</v>
      </c>
      <c r="M29" s="26">
        <f>'Polk '!$E28</f>
        <v>0</v>
      </c>
      <c r="N29" s="26">
        <f>'Polk '!$E29</f>
        <v>0</v>
      </c>
      <c r="O29" s="26">
        <f>'Polk '!$E30</f>
        <v>0</v>
      </c>
      <c r="P29" s="73">
        <f>'Polk '!$E31</f>
        <v>0</v>
      </c>
      <c r="Q29" s="61">
        <f t="shared" si="1"/>
        <v>0</v>
      </c>
    </row>
    <row r="30" spans="1:17" ht="15.95" customHeight="1">
      <c r="A30" s="24" t="s">
        <v>106</v>
      </c>
      <c r="B30" s="28">
        <f>'Saint Johns River'!$E13</f>
        <v>127.5</v>
      </c>
      <c r="C30" s="26">
        <f>'Saint Johns River'!$E14</f>
        <v>0</v>
      </c>
      <c r="D30" s="26">
        <f>'Saint Johns River'!$E15</f>
        <v>0</v>
      </c>
      <c r="E30" s="26">
        <f>'Saint Johns River'!$E16</f>
        <v>0</v>
      </c>
      <c r="F30" s="26">
        <f>'Saint Johns River'!$E17</f>
        <v>377.5</v>
      </c>
      <c r="G30" s="73">
        <f>'Saint Johns River'!$E18</f>
        <v>0</v>
      </c>
      <c r="H30" s="61">
        <f t="shared" si="0"/>
        <v>505</v>
      </c>
      <c r="J30" s="24" t="s">
        <v>106</v>
      </c>
      <c r="K30" s="28">
        <f>'Saint Johns River'!$E26</f>
        <v>0</v>
      </c>
      <c r="L30" s="26">
        <f>'Saint Johns River'!$E27</f>
        <v>126</v>
      </c>
      <c r="M30" s="26">
        <f>'Saint Johns River'!$E28</f>
        <v>0</v>
      </c>
      <c r="N30" s="26">
        <f>'Saint Johns River'!$E29</f>
        <v>0</v>
      </c>
      <c r="O30" s="26">
        <f>'Saint Johns River'!$E30</f>
        <v>53363.54</v>
      </c>
      <c r="P30" s="73">
        <f>'Saint Johns River'!$E31</f>
        <v>0</v>
      </c>
      <c r="Q30" s="61">
        <f t="shared" si="1"/>
        <v>53489.54</v>
      </c>
    </row>
    <row r="31" spans="1:17" ht="15.95" customHeight="1">
      <c r="A31" s="24" t="s">
        <v>107</v>
      </c>
      <c r="B31" s="28">
        <f>'Saint Pete'!$E13</f>
        <v>14745</v>
      </c>
      <c r="C31" s="26">
        <f>'Saint Pete'!$E14</f>
        <v>341411.06</v>
      </c>
      <c r="D31" s="26">
        <f>'Saint Pete'!$E15</f>
        <v>0</v>
      </c>
      <c r="E31" s="26">
        <f>'Saint Pete'!$E16</f>
        <v>0</v>
      </c>
      <c r="F31" s="26">
        <f>'Saint Pete'!$E17</f>
        <v>8199.2900000000009</v>
      </c>
      <c r="G31" s="73">
        <f>'Saint Pete'!$E18</f>
        <v>0</v>
      </c>
      <c r="H31" s="61">
        <f t="shared" si="0"/>
        <v>364355.35</v>
      </c>
      <c r="J31" s="24" t="s">
        <v>107</v>
      </c>
      <c r="K31" s="28">
        <f>'Saint Pete'!$E26</f>
        <v>0</v>
      </c>
      <c r="L31" s="26">
        <f>'Saint Pete'!$E27</f>
        <v>0</v>
      </c>
      <c r="M31" s="26">
        <f>'Saint Pete'!$E28</f>
        <v>0</v>
      </c>
      <c r="N31" s="26">
        <f>'Saint Pete'!$E29</f>
        <v>0</v>
      </c>
      <c r="O31" s="26">
        <f>'Saint Pete'!$E30</f>
        <v>0</v>
      </c>
      <c r="P31" s="73">
        <f>'Saint Pete'!$E31</f>
        <v>0</v>
      </c>
      <c r="Q31" s="61">
        <f t="shared" si="1"/>
        <v>0</v>
      </c>
    </row>
    <row r="32" spans="1:17" ht="15.95" customHeight="1">
      <c r="A32" s="24" t="s">
        <v>108</v>
      </c>
      <c r="B32" s="28">
        <f>'Santa Fe'!$E13</f>
        <v>255542.88</v>
      </c>
      <c r="C32" s="26">
        <f>'Santa Fe'!$E14</f>
        <v>612</v>
      </c>
      <c r="D32" s="26">
        <f>'Santa Fe'!$E15</f>
        <v>0</v>
      </c>
      <c r="E32" s="26">
        <f>'Santa Fe'!$E16</f>
        <v>0</v>
      </c>
      <c r="F32" s="26">
        <f>'Santa Fe'!$E17</f>
        <v>270328.15999999997</v>
      </c>
      <c r="G32" s="73">
        <f>'Santa Fe'!$E18</f>
        <v>0</v>
      </c>
      <c r="H32" s="61">
        <f t="shared" si="0"/>
        <v>526483.04</v>
      </c>
      <c r="J32" s="24" t="s">
        <v>108</v>
      </c>
      <c r="K32" s="28">
        <f>'Santa Fe'!$E26</f>
        <v>1891.82</v>
      </c>
      <c r="L32" s="26">
        <f>'Santa Fe'!$E27</f>
        <v>2506.6999999999998</v>
      </c>
      <c r="M32" s="26">
        <f>'Santa Fe'!$E28</f>
        <v>1837.62</v>
      </c>
      <c r="N32" s="26">
        <f>'Santa Fe'!$E29</f>
        <v>0</v>
      </c>
      <c r="O32" s="26">
        <f>'Santa Fe'!$E30</f>
        <v>78507.460000000006</v>
      </c>
      <c r="P32" s="73">
        <f>'Santa Fe'!$E31</f>
        <v>10372.799999999999</v>
      </c>
      <c r="Q32" s="61">
        <f t="shared" si="1"/>
        <v>95116.400000000009</v>
      </c>
    </row>
    <row r="33" spans="1:17" ht="15.95" customHeight="1">
      <c r="A33" s="24" t="s">
        <v>109</v>
      </c>
      <c r="B33" s="28">
        <f>Seminole!$E13</f>
        <v>0</v>
      </c>
      <c r="C33" s="26">
        <f>Seminole!$E14</f>
        <v>1800</v>
      </c>
      <c r="D33" s="26">
        <f>Seminole!$E15</f>
        <v>30258.01</v>
      </c>
      <c r="E33" s="26">
        <f>Seminole!$E16</f>
        <v>0</v>
      </c>
      <c r="F33" s="26">
        <f>Seminole!$E17</f>
        <v>87681.33</v>
      </c>
      <c r="G33" s="73">
        <f>Seminole!$E18</f>
        <v>151446.63</v>
      </c>
      <c r="H33" s="61">
        <f t="shared" si="0"/>
        <v>271185.96999999997</v>
      </c>
      <c r="J33" s="24" t="s">
        <v>109</v>
      </c>
      <c r="K33" s="28">
        <f>Seminole!$E26</f>
        <v>0</v>
      </c>
      <c r="L33" s="26">
        <f>Seminole!$E27</f>
        <v>3416.56</v>
      </c>
      <c r="M33" s="26">
        <f>Seminole!$E28</f>
        <v>0</v>
      </c>
      <c r="N33" s="26">
        <f>Seminole!$E29</f>
        <v>4447.5</v>
      </c>
      <c r="O33" s="26">
        <f>Seminole!$E30</f>
        <v>29456.03</v>
      </c>
      <c r="P33" s="73">
        <f>Seminole!$E31</f>
        <v>0</v>
      </c>
      <c r="Q33" s="61">
        <f t="shared" si="1"/>
        <v>37320.089999999997</v>
      </c>
    </row>
    <row r="34" spans="1:17" ht="15.95" customHeight="1">
      <c r="A34" s="24" t="s">
        <v>117</v>
      </c>
      <c r="B34" s="28">
        <f>'South Florida '!$E13</f>
        <v>0</v>
      </c>
      <c r="C34" s="26">
        <f>'South Florida '!$E14</f>
        <v>0</v>
      </c>
      <c r="D34" s="26">
        <f>'South Florida '!$E15</f>
        <v>0</v>
      </c>
      <c r="E34" s="26">
        <f>'South Florida '!$E16</f>
        <v>0</v>
      </c>
      <c r="F34" s="26">
        <f>'South Florida '!$E17</f>
        <v>14086.38</v>
      </c>
      <c r="G34" s="73">
        <f>'South Florida '!$E18</f>
        <v>0</v>
      </c>
      <c r="H34" s="61">
        <f t="shared" si="0"/>
        <v>14086.38</v>
      </c>
      <c r="J34" s="24" t="s">
        <v>117</v>
      </c>
      <c r="K34" s="28">
        <f>'South Florida '!$E26</f>
        <v>0</v>
      </c>
      <c r="L34" s="26">
        <f>'South Florida '!$E27</f>
        <v>0</v>
      </c>
      <c r="M34" s="26">
        <f>'South Florida '!$E28</f>
        <v>0</v>
      </c>
      <c r="N34" s="26">
        <f>'South Florida '!$E29</f>
        <v>0</v>
      </c>
      <c r="O34" s="26">
        <f>'South Florida '!$E30</f>
        <v>14608.97</v>
      </c>
      <c r="P34" s="73">
        <f>'South Florida '!$E31</f>
        <v>0</v>
      </c>
      <c r="Q34" s="61">
        <f t="shared" si="1"/>
        <v>14608.97</v>
      </c>
    </row>
    <row r="35" spans="1:17" ht="15.95" customHeight="1">
      <c r="A35" s="24" t="s">
        <v>110</v>
      </c>
      <c r="B35" s="28">
        <f>Tallahassee!$E13</f>
        <v>2892.5</v>
      </c>
      <c r="C35" s="26">
        <f>Tallahassee!$E14</f>
        <v>11369.22</v>
      </c>
      <c r="D35" s="26">
        <f>Tallahassee!$E15</f>
        <v>25700</v>
      </c>
      <c r="E35" s="26">
        <f>Tallahassee!$E16</f>
        <v>0</v>
      </c>
      <c r="F35" s="26">
        <f>Tallahassee!$E17</f>
        <v>370856.7</v>
      </c>
      <c r="G35" s="73">
        <f>Tallahassee!$E18</f>
        <v>10800</v>
      </c>
      <c r="H35" s="61">
        <f t="shared" si="0"/>
        <v>421618.42000000004</v>
      </c>
      <c r="J35" s="24" t="s">
        <v>110</v>
      </c>
      <c r="K35" s="28">
        <f>Tallahassee!$E26</f>
        <v>0</v>
      </c>
      <c r="L35" s="26">
        <f>Tallahassee!$E27</f>
        <v>0</v>
      </c>
      <c r="M35" s="26">
        <f>Tallahassee!$E28</f>
        <v>0</v>
      </c>
      <c r="N35" s="26">
        <f>Tallahassee!$E29</f>
        <v>0</v>
      </c>
      <c r="O35" s="26">
        <f>Tallahassee!$E30</f>
        <v>0</v>
      </c>
      <c r="P35" s="73">
        <f>Tallahassee!$E31</f>
        <v>0</v>
      </c>
      <c r="Q35" s="61">
        <f t="shared" si="1"/>
        <v>0</v>
      </c>
    </row>
    <row r="36" spans="1:17" ht="15.95" customHeight="1" thickBot="1">
      <c r="A36" s="29" t="s">
        <v>111</v>
      </c>
      <c r="B36" s="30">
        <f>Valencia!$E13</f>
        <v>0</v>
      </c>
      <c r="C36" s="31">
        <f>Valencia!$E14</f>
        <v>6708.53</v>
      </c>
      <c r="D36" s="31">
        <f>Valencia!$E15</f>
        <v>0</v>
      </c>
      <c r="E36" s="31">
        <f>Valencia!$E16</f>
        <v>0</v>
      </c>
      <c r="F36" s="31">
        <f>Valencia!$E17</f>
        <v>66960.7</v>
      </c>
      <c r="G36" s="74">
        <f>Valencia!$E18</f>
        <v>38001.03</v>
      </c>
      <c r="H36" s="61">
        <f t="shared" si="0"/>
        <v>111670.26</v>
      </c>
      <c r="J36" s="29" t="s">
        <v>111</v>
      </c>
      <c r="K36" s="30">
        <f>Valencia!$E26</f>
        <v>0</v>
      </c>
      <c r="L36" s="31">
        <f>Valencia!$E27</f>
        <v>0</v>
      </c>
      <c r="M36" s="31">
        <f>Valencia!$E28</f>
        <v>0</v>
      </c>
      <c r="N36" s="31">
        <f>Valencia!$E29</f>
        <v>0</v>
      </c>
      <c r="O36" s="31">
        <f>Valencia!$E30</f>
        <v>0</v>
      </c>
      <c r="P36" s="74">
        <f>Valencia!$E31</f>
        <v>0</v>
      </c>
      <c r="Q36" s="61">
        <f t="shared" si="1"/>
        <v>0</v>
      </c>
    </row>
    <row r="37" spans="1:17" ht="21.95" customHeight="1" thickBot="1">
      <c r="A37" s="76" t="s">
        <v>65</v>
      </c>
      <c r="B37" s="39">
        <f t="shared" ref="B37:H37" si="2">SUM(B9:B36)</f>
        <v>905620.79</v>
      </c>
      <c r="C37" s="39">
        <f t="shared" si="2"/>
        <v>1099689.31</v>
      </c>
      <c r="D37" s="39">
        <f t="shared" si="2"/>
        <v>354010.32</v>
      </c>
      <c r="E37" s="39">
        <f t="shared" si="2"/>
        <v>0</v>
      </c>
      <c r="F37" s="39">
        <f t="shared" si="2"/>
        <v>3734640.5300000007</v>
      </c>
      <c r="G37" s="39">
        <f t="shared" si="2"/>
        <v>540079.67000000004</v>
      </c>
      <c r="H37" s="56">
        <f t="shared" si="2"/>
        <v>6634040.6200000001</v>
      </c>
      <c r="J37" s="76" t="s">
        <v>65</v>
      </c>
      <c r="K37" s="39">
        <f t="shared" ref="K37:Q37" si="3">SUM(K9:K36)</f>
        <v>20590.8</v>
      </c>
      <c r="L37" s="39">
        <f t="shared" si="3"/>
        <v>519407.11000000004</v>
      </c>
      <c r="M37" s="39">
        <f t="shared" si="3"/>
        <v>296795.34999999998</v>
      </c>
      <c r="N37" s="39">
        <f t="shared" si="3"/>
        <v>42137.120000000003</v>
      </c>
      <c r="O37" s="39">
        <f t="shared" si="3"/>
        <v>2784886.15</v>
      </c>
      <c r="P37" s="39">
        <f t="shared" si="3"/>
        <v>11196.15</v>
      </c>
      <c r="Q37" s="56">
        <f t="shared" si="3"/>
        <v>3675012.6799999997</v>
      </c>
    </row>
    <row r="38" spans="1:17">
      <c r="K38" s="12"/>
      <c r="L38" s="12"/>
      <c r="M38" s="6"/>
      <c r="N38" s="1"/>
    </row>
    <row r="39" spans="1:17">
      <c r="H39" s="12"/>
    </row>
    <row r="43" spans="1:17" ht="18">
      <c r="Q43" s="71"/>
    </row>
  </sheetData>
  <printOptions horizontalCentered="1"/>
  <pageMargins left="0.75" right="0.75" top="1" bottom="1" header="0.3" footer="0.55000000000000004"/>
  <pageSetup scale="65" orientation="landscape" r:id="rId1"/>
  <colBreaks count="1" manualBreakCount="1">
    <brk id="9"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V41"/>
  <sheetViews>
    <sheetView showGridLines="0" zoomScale="70" zoomScaleNormal="70" workbookViewId="0">
      <selection activeCell="A2" sqref="A2"/>
    </sheetView>
  </sheetViews>
  <sheetFormatPr defaultRowHeight="12.75"/>
  <cols>
    <col min="1" max="1" width="48.7109375" style="91" customWidth="1"/>
    <col min="2" max="2" width="15.7109375" style="12" customWidth="1"/>
    <col min="3" max="3" width="19.140625" style="12" customWidth="1"/>
    <col min="4" max="4" width="20.28515625" style="6" customWidth="1"/>
    <col min="5" max="5" width="16.42578125" style="1" customWidth="1"/>
    <col min="6" max="6" width="18.42578125" style="91" customWidth="1"/>
    <col min="7" max="7" width="16.42578125" style="91" customWidth="1"/>
    <col min="8" max="8" width="19.140625" style="91" customWidth="1"/>
    <col min="9" max="9" width="2.140625" style="91" customWidth="1"/>
    <col min="10" max="10" width="48.7109375" style="91" customWidth="1"/>
    <col min="11" max="11" width="16.28515625" style="91" customWidth="1"/>
    <col min="12" max="12" width="19" style="91" customWidth="1"/>
    <col min="13" max="13" width="16.85546875" style="91" customWidth="1"/>
    <col min="14" max="14" width="16.7109375" style="91" customWidth="1"/>
    <col min="15" max="15" width="17.7109375" style="91" customWidth="1"/>
    <col min="16" max="16" width="15.85546875" style="91" customWidth="1"/>
    <col min="17" max="17" width="18.7109375" style="91" customWidth="1"/>
    <col min="18" max="16384" width="9.140625" style="91"/>
  </cols>
  <sheetData>
    <row r="1" spans="1:22" ht="18" customHeight="1">
      <c r="A1" s="244" t="s">
        <v>62</v>
      </c>
      <c r="B1" s="244"/>
      <c r="C1" s="244"/>
      <c r="D1" s="244"/>
      <c r="E1" s="244"/>
      <c r="F1" s="244"/>
      <c r="G1" s="244"/>
      <c r="H1" s="244"/>
      <c r="J1" s="244" t="s">
        <v>62</v>
      </c>
      <c r="K1" s="244"/>
      <c r="L1" s="244"/>
      <c r="M1" s="244"/>
      <c r="N1" s="244"/>
      <c r="O1" s="244"/>
      <c r="P1" s="244"/>
      <c r="Q1" s="244"/>
    </row>
    <row r="2" spans="1:22" ht="18" customHeight="1">
      <c r="A2" s="244" t="s">
        <v>63</v>
      </c>
      <c r="B2" s="244"/>
      <c r="C2" s="244"/>
      <c r="D2" s="244"/>
      <c r="E2" s="244"/>
      <c r="F2" s="244"/>
      <c r="G2" s="244"/>
      <c r="H2" s="244"/>
      <c r="J2" s="244" t="s">
        <v>63</v>
      </c>
      <c r="K2" s="244"/>
      <c r="L2" s="244"/>
      <c r="M2" s="244"/>
      <c r="N2" s="244"/>
      <c r="O2" s="244"/>
      <c r="P2" s="244"/>
      <c r="Q2" s="244"/>
    </row>
    <row r="3" spans="1:22" ht="18" customHeight="1">
      <c r="A3" s="245" t="s">
        <v>77</v>
      </c>
      <c r="B3" s="245"/>
      <c r="C3" s="245"/>
      <c r="D3" s="245"/>
      <c r="E3" s="245"/>
      <c r="F3" s="245"/>
      <c r="G3" s="245"/>
      <c r="H3" s="245"/>
      <c r="J3" s="251" t="s">
        <v>76</v>
      </c>
      <c r="K3" s="251"/>
      <c r="L3" s="251"/>
      <c r="M3" s="251"/>
      <c r="N3" s="251"/>
      <c r="O3" s="251"/>
      <c r="P3" s="251"/>
      <c r="Q3" s="251"/>
    </row>
    <row r="4" spans="1:22" ht="18" customHeight="1">
      <c r="A4" s="242" t="str">
        <f>System!A4</f>
        <v>Fiscal Year:   July 1, 2017 Through June 30, 2018</v>
      </c>
      <c r="B4" s="242"/>
      <c r="C4" s="242"/>
      <c r="D4" s="242"/>
      <c r="E4" s="242"/>
      <c r="F4" s="242"/>
      <c r="G4" s="242"/>
      <c r="H4" s="242"/>
      <c r="J4" s="251" t="s">
        <v>73</v>
      </c>
      <c r="K4" s="251"/>
      <c r="L4" s="251"/>
      <c r="M4" s="251"/>
      <c r="N4" s="251"/>
      <c r="O4" s="251"/>
      <c r="P4" s="251"/>
      <c r="Q4" s="251"/>
    </row>
    <row r="5" spans="1:22" ht="18" customHeight="1">
      <c r="A5" s="242"/>
      <c r="B5" s="242"/>
      <c r="C5" s="242"/>
      <c r="D5" s="242"/>
      <c r="E5" s="242"/>
      <c r="F5" s="242"/>
      <c r="G5" s="242"/>
      <c r="H5" s="242"/>
      <c r="J5" s="242" t="str">
        <f>System!A4</f>
        <v>Fiscal Year:   July 1, 2017 Through June 30, 2018</v>
      </c>
      <c r="K5" s="242"/>
      <c r="L5" s="242"/>
      <c r="M5" s="242"/>
      <c r="N5" s="242"/>
      <c r="O5" s="242"/>
      <c r="P5" s="242"/>
      <c r="Q5" s="242"/>
    </row>
    <row r="6" spans="1:22" ht="18" customHeight="1">
      <c r="A6" s="252"/>
      <c r="B6" s="253"/>
      <c r="C6" s="253"/>
      <c r="D6" s="254"/>
      <c r="E6" s="252"/>
      <c r="F6" s="252"/>
      <c r="G6" s="252"/>
      <c r="H6" s="252"/>
      <c r="J6" s="252"/>
      <c r="K6" s="253"/>
      <c r="L6" s="253"/>
      <c r="M6" s="254"/>
      <c r="N6" s="252"/>
      <c r="O6" s="252"/>
      <c r="P6" s="252"/>
      <c r="Q6" s="252"/>
    </row>
    <row r="7" spans="1:22" ht="18" customHeight="1" thickBot="1">
      <c r="A7" s="256"/>
      <c r="B7" s="256"/>
      <c r="C7" s="256"/>
      <c r="D7" s="256"/>
      <c r="E7" s="252"/>
      <c r="F7" s="252"/>
      <c r="G7" s="252"/>
      <c r="H7" s="252"/>
      <c r="J7" s="37"/>
      <c r="K7" s="37"/>
      <c r="L7" s="37"/>
      <c r="M7" s="37"/>
      <c r="N7" s="34"/>
      <c r="O7" s="35"/>
      <c r="P7" s="35"/>
      <c r="Q7" s="35"/>
    </row>
    <row r="8" spans="1:22" s="22" customFormat="1" ht="51" customHeight="1" thickBot="1">
      <c r="A8" s="17" t="s">
        <v>64</v>
      </c>
      <c r="B8" s="18" t="s">
        <v>1</v>
      </c>
      <c r="C8" s="19" t="s">
        <v>2</v>
      </c>
      <c r="D8" s="19" t="s">
        <v>120</v>
      </c>
      <c r="E8" s="19" t="s">
        <v>3</v>
      </c>
      <c r="F8" s="19" t="s">
        <v>4</v>
      </c>
      <c r="G8" s="21" t="s">
        <v>14</v>
      </c>
      <c r="H8" s="60" t="s">
        <v>68</v>
      </c>
      <c r="J8" s="17" t="s">
        <v>64</v>
      </c>
      <c r="K8" s="18" t="s">
        <v>1</v>
      </c>
      <c r="L8" s="19" t="s">
        <v>2</v>
      </c>
      <c r="M8" s="19" t="s">
        <v>120</v>
      </c>
      <c r="N8" s="19" t="s">
        <v>3</v>
      </c>
      <c r="O8" s="19" t="s">
        <v>4</v>
      </c>
      <c r="P8" s="21" t="s">
        <v>14</v>
      </c>
      <c r="Q8" s="60" t="s">
        <v>68</v>
      </c>
    </row>
    <row r="9" spans="1:22" s="22" customFormat="1" ht="15.95" customHeight="1">
      <c r="A9" s="68" t="s">
        <v>90</v>
      </c>
      <c r="B9" s="23">
        <f>'Eastern Florida'!F13</f>
        <v>0</v>
      </c>
      <c r="C9" s="85">
        <f>'Eastern Florida'!F14</f>
        <v>0</v>
      </c>
      <c r="D9" s="86">
        <f>'Eastern Florida'!F15</f>
        <v>1967538</v>
      </c>
      <c r="E9" s="86">
        <f>'Eastern Florida'!F16</f>
        <v>0</v>
      </c>
      <c r="F9" s="86">
        <f>'Eastern Florida'!F17</f>
        <v>88537</v>
      </c>
      <c r="G9" s="88">
        <f>'Eastern Florida'!F18</f>
        <v>158487</v>
      </c>
      <c r="H9" s="89">
        <f>SUM(B9:G9)</f>
        <v>2214562</v>
      </c>
      <c r="I9" s="91"/>
      <c r="J9" s="68" t="s">
        <v>90</v>
      </c>
      <c r="K9" s="23">
        <f>'Eastern Florida'!F26</f>
        <v>2126</v>
      </c>
      <c r="L9" s="85">
        <f>'Eastern Florida'!F27</f>
        <v>0</v>
      </c>
      <c r="M9" s="86">
        <f>'Eastern Florida'!F28</f>
        <v>0</v>
      </c>
      <c r="N9" s="86">
        <f>'Eastern Florida'!F29</f>
        <v>0</v>
      </c>
      <c r="O9" s="86">
        <f>'Eastern Florida'!F30</f>
        <v>540</v>
      </c>
      <c r="P9" s="88">
        <f>'Eastern Florida'!F31</f>
        <v>0</v>
      </c>
      <c r="Q9" s="89">
        <f>SUM(K9:P9)</f>
        <v>2666</v>
      </c>
      <c r="R9" s="91"/>
      <c r="S9" s="91"/>
      <c r="T9" s="91"/>
      <c r="U9" s="91"/>
      <c r="V9" s="91"/>
    </row>
    <row r="10" spans="1:22" ht="15.95" customHeight="1">
      <c r="A10" s="24" t="s">
        <v>91</v>
      </c>
      <c r="B10" s="25">
        <f>Broward!F13</f>
        <v>11620</v>
      </c>
      <c r="C10" s="26">
        <f>Broward!F14</f>
        <v>58315.34</v>
      </c>
      <c r="D10" s="27">
        <f>Broward!F15</f>
        <v>131174.68</v>
      </c>
      <c r="E10" s="27">
        <f>Broward!F16</f>
        <v>0</v>
      </c>
      <c r="F10" s="27">
        <f>Broward!F17</f>
        <v>69726.27</v>
      </c>
      <c r="G10" s="62">
        <f>Broward!F18</f>
        <v>3000</v>
      </c>
      <c r="H10" s="90">
        <f t="shared" ref="H10:H36" si="0">SUM(B10:G10)</f>
        <v>273836.28999999998</v>
      </c>
      <c r="J10" s="24" t="s">
        <v>91</v>
      </c>
      <c r="K10" s="25">
        <f>Broward!F26</f>
        <v>0</v>
      </c>
      <c r="L10" s="26">
        <f>Broward!F27</f>
        <v>0</v>
      </c>
      <c r="M10" s="27">
        <f>Broward!F28</f>
        <v>0</v>
      </c>
      <c r="N10" s="27">
        <f>Broward!F29</f>
        <v>0</v>
      </c>
      <c r="O10" s="27">
        <f>Broward!F30</f>
        <v>0</v>
      </c>
      <c r="P10" s="62">
        <f>Broward!F31</f>
        <v>0</v>
      </c>
      <c r="Q10" s="90">
        <f>SUM(K10:P10)</f>
        <v>0</v>
      </c>
    </row>
    <row r="11" spans="1:22" ht="15.95" customHeight="1">
      <c r="A11" s="24" t="s">
        <v>92</v>
      </c>
      <c r="B11" s="25">
        <f>'Central Florida'!$F13</f>
        <v>0</v>
      </c>
      <c r="C11" s="26">
        <f>'Central Florida'!$F14</f>
        <v>0</v>
      </c>
      <c r="D11" s="27">
        <f>'Central Florida'!$F15</f>
        <v>0</v>
      </c>
      <c r="E11" s="27">
        <f>'Central Florida'!$F16</f>
        <v>0</v>
      </c>
      <c r="F11" s="27">
        <f>'Central Florida'!$F17</f>
        <v>25679.34</v>
      </c>
      <c r="G11" s="62">
        <f>'Central Florida'!$F18</f>
        <v>14780</v>
      </c>
      <c r="H11" s="64">
        <f>SUM(B11:G11)</f>
        <v>40459.339999999997</v>
      </c>
      <c r="J11" s="24" t="s">
        <v>92</v>
      </c>
      <c r="K11" s="25">
        <f>'Central Florida'!$F26</f>
        <v>0</v>
      </c>
      <c r="L11" s="26">
        <f>'Central Florida'!$F27</f>
        <v>0</v>
      </c>
      <c r="M11" s="27">
        <f>'Central Florida'!$F28</f>
        <v>0</v>
      </c>
      <c r="N11" s="27">
        <f>'Central Florida'!$F29</f>
        <v>0</v>
      </c>
      <c r="O11" s="27">
        <f>'Central Florida'!$F30</f>
        <v>0</v>
      </c>
      <c r="P11" s="62">
        <f>'Central Florida'!$F31</f>
        <v>0</v>
      </c>
      <c r="Q11" s="64">
        <f>SUM(K11:P11)</f>
        <v>0</v>
      </c>
    </row>
    <row r="12" spans="1:22" ht="15.95" customHeight="1">
      <c r="A12" s="24" t="s">
        <v>112</v>
      </c>
      <c r="B12" s="25">
        <f>Chipola!F13</f>
        <v>10878.05</v>
      </c>
      <c r="C12" s="26">
        <f>Chipola!F14</f>
        <v>26514.25</v>
      </c>
      <c r="D12" s="27">
        <f>Chipola!F15</f>
        <v>0</v>
      </c>
      <c r="E12" s="27">
        <f>Chipola!F16</f>
        <v>0</v>
      </c>
      <c r="F12" s="27">
        <f>Chipola!F17</f>
        <v>2298.1999999999998</v>
      </c>
      <c r="G12" s="62">
        <f>Chipola!F18</f>
        <v>1127.8499999999999</v>
      </c>
      <c r="H12" s="64">
        <f>SUM(B12:G12)</f>
        <v>40818.35</v>
      </c>
      <c r="J12" s="24" t="s">
        <v>112</v>
      </c>
      <c r="K12" s="25">
        <f>Chipola!F26</f>
        <v>0</v>
      </c>
      <c r="L12" s="26">
        <f>Chipola!F27</f>
        <v>0</v>
      </c>
      <c r="M12" s="27">
        <f>Chipola!F28</f>
        <v>0</v>
      </c>
      <c r="N12" s="27">
        <f>Chipola!F29</f>
        <v>0</v>
      </c>
      <c r="O12" s="27">
        <f>Chipola!F30</f>
        <v>0</v>
      </c>
      <c r="P12" s="62">
        <f>Chipola!F31</f>
        <v>0</v>
      </c>
      <c r="Q12" s="64">
        <f>SUM(K12:P12)</f>
        <v>0</v>
      </c>
    </row>
    <row r="13" spans="1:22" ht="15.95" customHeight="1">
      <c r="A13" s="24" t="s">
        <v>93</v>
      </c>
      <c r="B13" s="25">
        <f>Daytona!$F13</f>
        <v>0</v>
      </c>
      <c r="C13" s="26">
        <f>Daytona!$F14</f>
        <v>0</v>
      </c>
      <c r="D13" s="27">
        <f>Daytona!$F15</f>
        <v>650</v>
      </c>
      <c r="E13" s="27">
        <f>Daytona!$F16</f>
        <v>0</v>
      </c>
      <c r="F13" s="27">
        <f>Daytona!$F17</f>
        <v>107198</v>
      </c>
      <c r="G13" s="62">
        <f>Daytona!$F18</f>
        <v>0</v>
      </c>
      <c r="H13" s="64">
        <f t="shared" si="0"/>
        <v>107848</v>
      </c>
      <c r="J13" s="24" t="s">
        <v>93</v>
      </c>
      <c r="K13" s="25">
        <f>Daytona!$F26</f>
        <v>9093</v>
      </c>
      <c r="L13" s="26">
        <f>Daytona!$F27</f>
        <v>20800</v>
      </c>
      <c r="M13" s="27">
        <f>Daytona!$F28</f>
        <v>0</v>
      </c>
      <c r="N13" s="27">
        <f>Daytona!$F29</f>
        <v>0</v>
      </c>
      <c r="O13" s="27">
        <f>Daytona!$F30</f>
        <v>350609</v>
      </c>
      <c r="P13" s="62">
        <f>Daytona!$F31</f>
        <v>0</v>
      </c>
      <c r="Q13" s="64">
        <f>SUM(K13:P13)</f>
        <v>380502</v>
      </c>
    </row>
    <row r="14" spans="1:22" ht="15.95" customHeight="1">
      <c r="A14" s="24" t="s">
        <v>94</v>
      </c>
      <c r="B14" s="25">
        <f>'Florida Southwestern'!$F13</f>
        <v>0</v>
      </c>
      <c r="C14" s="26">
        <f>'Florida Southwestern'!$F14</f>
        <v>0</v>
      </c>
      <c r="D14" s="27">
        <f>'Florida Southwestern'!$F15</f>
        <v>0</v>
      </c>
      <c r="E14" s="27">
        <f>'Florida Southwestern'!$F16</f>
        <v>0</v>
      </c>
      <c r="F14" s="27">
        <f>'Florida Southwestern'!$F17</f>
        <v>23495.63</v>
      </c>
      <c r="G14" s="62">
        <f>'Florida Southwestern'!$F18</f>
        <v>165</v>
      </c>
      <c r="H14" s="64">
        <f t="shared" si="0"/>
        <v>23660.63</v>
      </c>
      <c r="J14" s="24" t="s">
        <v>94</v>
      </c>
      <c r="K14" s="25">
        <f>'Florida Southwestern'!$F26</f>
        <v>0</v>
      </c>
      <c r="L14" s="26">
        <f>'Florida Southwestern'!$F27</f>
        <v>0</v>
      </c>
      <c r="M14" s="27">
        <f>'Florida Southwestern'!$F28</f>
        <v>0</v>
      </c>
      <c r="N14" s="27">
        <f>'Florida Southwestern'!$F29</f>
        <v>0</v>
      </c>
      <c r="O14" s="27">
        <f>'Florida Southwestern'!$F30</f>
        <v>0</v>
      </c>
      <c r="P14" s="62">
        <f>'Florida Southwestern'!$F31</f>
        <v>0</v>
      </c>
      <c r="Q14" s="64">
        <f t="shared" ref="Q14:Q36" si="1">SUM(K14:P14)</f>
        <v>0</v>
      </c>
    </row>
    <row r="15" spans="1:22" ht="15.95" customHeight="1">
      <c r="A15" s="24" t="s">
        <v>95</v>
      </c>
      <c r="B15" s="28">
        <f>'FSC Jacksonville'!$F13</f>
        <v>0</v>
      </c>
      <c r="C15" s="26">
        <f>'FSC Jacksonville'!$F14</f>
        <v>192.5</v>
      </c>
      <c r="D15" s="27">
        <f>'FSC Jacksonville'!$F15</f>
        <v>10246.629999999999</v>
      </c>
      <c r="E15" s="27">
        <f>'FSC Jacksonville'!$F16</f>
        <v>0</v>
      </c>
      <c r="F15" s="27">
        <f>'FSC Jacksonville'!$F17</f>
        <v>19484.099999999999</v>
      </c>
      <c r="G15" s="62">
        <f>'FSC Jacksonville'!$F18</f>
        <v>0</v>
      </c>
      <c r="H15" s="64">
        <f>SUM(B15:G15)</f>
        <v>29923.229999999996</v>
      </c>
      <c r="J15" s="24" t="s">
        <v>95</v>
      </c>
      <c r="K15" s="28">
        <f>'FSC Jacksonville'!$F26</f>
        <v>2564</v>
      </c>
      <c r="L15" s="26">
        <f>'FSC Jacksonville'!$F27</f>
        <v>0</v>
      </c>
      <c r="M15" s="27">
        <f>'FSC Jacksonville'!$F28</f>
        <v>0</v>
      </c>
      <c r="N15" s="27">
        <f>'FSC Jacksonville'!$F29</f>
        <v>0</v>
      </c>
      <c r="O15" s="27">
        <f>'FSC Jacksonville'!$F30</f>
        <v>1075650.3700000001</v>
      </c>
      <c r="P15" s="62">
        <f>'FSC Jacksonville'!$F31</f>
        <v>0</v>
      </c>
      <c r="Q15" s="64">
        <f>SUM(K15:P15)</f>
        <v>1078214.3700000001</v>
      </c>
    </row>
    <row r="16" spans="1:22" ht="15.95" customHeight="1">
      <c r="A16" s="24" t="s">
        <v>113</v>
      </c>
      <c r="B16" s="28">
        <f>'Florida Keys'!$F13</f>
        <v>0</v>
      </c>
      <c r="C16" s="26">
        <f>'Florida Keys'!$F14</f>
        <v>0</v>
      </c>
      <c r="D16" s="27">
        <f>'Florida Keys'!$F15</f>
        <v>0</v>
      </c>
      <c r="E16" s="27">
        <f>'Florida Keys'!$F16</f>
        <v>0</v>
      </c>
      <c r="F16" s="27">
        <f>'Florida Keys'!$F17</f>
        <v>121.24</v>
      </c>
      <c r="G16" s="62">
        <f>'Florida Keys'!$F18</f>
        <v>0</v>
      </c>
      <c r="H16" s="64">
        <f t="shared" si="0"/>
        <v>121.24</v>
      </c>
      <c r="J16" s="24" t="s">
        <v>113</v>
      </c>
      <c r="K16" s="28">
        <f>'Florida Keys'!$F26</f>
        <v>0</v>
      </c>
      <c r="L16" s="26">
        <f>'Florida Keys'!$F27</f>
        <v>234718</v>
      </c>
      <c r="M16" s="27">
        <f>'Florida Keys'!$F28</f>
        <v>0</v>
      </c>
      <c r="N16" s="27">
        <f>'Florida Keys'!$F29</f>
        <v>0</v>
      </c>
      <c r="O16" s="27">
        <f>'Florida Keys'!$F30</f>
        <v>4741.2299999999996</v>
      </c>
      <c r="P16" s="62">
        <f>'Florida Keys'!$F31</f>
        <v>0</v>
      </c>
      <c r="Q16" s="64">
        <f t="shared" si="1"/>
        <v>239459.23</v>
      </c>
    </row>
    <row r="17" spans="1:17" ht="15.95" customHeight="1">
      <c r="A17" s="24" t="s">
        <v>96</v>
      </c>
      <c r="B17" s="28">
        <f>'Gulf Coast'!$F13</f>
        <v>0</v>
      </c>
      <c r="C17" s="26">
        <f>'Gulf Coast'!$F14</f>
        <v>0</v>
      </c>
      <c r="D17" s="27">
        <f>'Gulf Coast'!$F15</f>
        <v>0</v>
      </c>
      <c r="E17" s="27">
        <f>'Gulf Coast'!$F16</f>
        <v>0</v>
      </c>
      <c r="F17" s="27">
        <f>'Gulf Coast'!$F17</f>
        <v>123457.7</v>
      </c>
      <c r="G17" s="62">
        <f>'Gulf Coast'!$F18</f>
        <v>1134.8800000000001</v>
      </c>
      <c r="H17" s="64">
        <f t="shared" si="0"/>
        <v>124592.58</v>
      </c>
      <c r="J17" s="24" t="s">
        <v>96</v>
      </c>
      <c r="K17" s="28">
        <f>'Gulf Coast'!$F26</f>
        <v>379.73</v>
      </c>
      <c r="L17" s="26">
        <f>'Gulf Coast'!$F27</f>
        <v>695</v>
      </c>
      <c r="M17" s="27">
        <f>'Gulf Coast'!$F28</f>
        <v>1440</v>
      </c>
      <c r="N17" s="27">
        <f>'Gulf Coast'!$F29</f>
        <v>0</v>
      </c>
      <c r="O17" s="27">
        <f>'Gulf Coast'!$F30</f>
        <v>200451.57</v>
      </c>
      <c r="P17" s="62">
        <f>'Gulf Coast'!$F31</f>
        <v>127099.8</v>
      </c>
      <c r="Q17" s="64">
        <f t="shared" si="1"/>
        <v>330066.10000000003</v>
      </c>
    </row>
    <row r="18" spans="1:17" ht="15.95" customHeight="1">
      <c r="A18" s="24" t="s">
        <v>97</v>
      </c>
      <c r="B18" s="28">
        <f>Hillsborough!$F13</f>
        <v>20674</v>
      </c>
      <c r="C18" s="26">
        <f>Hillsborough!$F14</f>
        <v>0</v>
      </c>
      <c r="D18" s="27">
        <f>Hillsborough!$F15</f>
        <v>0</v>
      </c>
      <c r="E18" s="27">
        <f>Hillsborough!$F16</f>
        <v>0</v>
      </c>
      <c r="F18" s="27">
        <f>Hillsborough!$F17</f>
        <v>9252</v>
      </c>
      <c r="G18" s="62">
        <f>Hillsborough!$F18</f>
        <v>0</v>
      </c>
      <c r="H18" s="64">
        <f t="shared" si="0"/>
        <v>29926</v>
      </c>
      <c r="J18" s="24" t="s">
        <v>97</v>
      </c>
      <c r="K18" s="28">
        <f>Hillsborough!$F26</f>
        <v>52347</v>
      </c>
      <c r="L18" s="26">
        <f>Hillsborough!$F27</f>
        <v>150806</v>
      </c>
      <c r="M18" s="27">
        <f>Hillsborough!$F28</f>
        <v>0</v>
      </c>
      <c r="N18" s="27">
        <f>Hillsborough!$F29</f>
        <v>0</v>
      </c>
      <c r="O18" s="27">
        <f>Hillsborough!$F30</f>
        <v>526193</v>
      </c>
      <c r="P18" s="62">
        <f>Hillsborough!$F31</f>
        <v>0</v>
      </c>
      <c r="Q18" s="64">
        <f t="shared" si="1"/>
        <v>729346</v>
      </c>
    </row>
    <row r="19" spans="1:17" ht="15.95" customHeight="1">
      <c r="A19" s="24" t="s">
        <v>98</v>
      </c>
      <c r="B19" s="28">
        <f>'Indian River'!$F13</f>
        <v>0</v>
      </c>
      <c r="C19" s="26">
        <f>'Indian River'!$F14</f>
        <v>13387</v>
      </c>
      <c r="D19" s="27">
        <f>'Indian River'!$F15</f>
        <v>0</v>
      </c>
      <c r="E19" s="27">
        <f>'Indian River'!$F16</f>
        <v>0</v>
      </c>
      <c r="F19" s="27">
        <f>'Indian River'!$F17</f>
        <v>106763.4</v>
      </c>
      <c r="G19" s="62">
        <f>'Indian River'!$F18</f>
        <v>0</v>
      </c>
      <c r="H19" s="64">
        <f t="shared" si="0"/>
        <v>120150.39999999999</v>
      </c>
      <c r="J19" s="24" t="s">
        <v>98</v>
      </c>
      <c r="K19" s="28">
        <f>'Indian River'!$F26</f>
        <v>6020</v>
      </c>
      <c r="L19" s="26">
        <f>'Indian River'!$F27</f>
        <v>1500</v>
      </c>
      <c r="M19" s="27">
        <f>'Indian River'!$F28</f>
        <v>0</v>
      </c>
      <c r="N19" s="27">
        <f>'Indian River'!$F29</f>
        <v>0</v>
      </c>
      <c r="O19" s="27">
        <f>'Indian River'!$F30</f>
        <v>22018.7</v>
      </c>
      <c r="P19" s="62">
        <f>'Indian River'!$F31</f>
        <v>0</v>
      </c>
      <c r="Q19" s="64">
        <f t="shared" si="1"/>
        <v>29538.7</v>
      </c>
    </row>
    <row r="20" spans="1:17" ht="15.95" customHeight="1">
      <c r="A20" s="24" t="s">
        <v>115</v>
      </c>
      <c r="B20" s="25">
        <f>'Florida Gateway'!$F13</f>
        <v>0</v>
      </c>
      <c r="C20" s="26">
        <f>'Florida Gateway'!$F14</f>
        <v>250</v>
      </c>
      <c r="D20" s="27">
        <f>'Florida Gateway'!$F15</f>
        <v>0</v>
      </c>
      <c r="E20" s="27">
        <f>'Florida Gateway'!$F16</f>
        <v>0</v>
      </c>
      <c r="F20" s="27">
        <f>'Florida Gateway'!$F17</f>
        <v>5279.25</v>
      </c>
      <c r="G20" s="62">
        <f>'Florida Gateway'!$F18</f>
        <v>0</v>
      </c>
      <c r="H20" s="64">
        <f>SUM(B20:G20)</f>
        <v>5529.25</v>
      </c>
      <c r="J20" s="24" t="s">
        <v>115</v>
      </c>
      <c r="K20" s="25">
        <f>'Florida Gateway'!$F26</f>
        <v>0</v>
      </c>
      <c r="L20" s="26">
        <f>'Florida Gateway'!$F27</f>
        <v>0</v>
      </c>
      <c r="M20" s="27">
        <f>'Florida Gateway'!$F28</f>
        <v>0</v>
      </c>
      <c r="N20" s="27">
        <f>'Florida Gateway'!$F29</f>
        <v>0</v>
      </c>
      <c r="O20" s="27">
        <f>'Florida Gateway'!$F30</f>
        <v>0</v>
      </c>
      <c r="P20" s="62">
        <f>'Florida Gateway'!$F31</f>
        <v>0</v>
      </c>
      <c r="Q20" s="64">
        <f>SUM(K20:P20)</f>
        <v>0</v>
      </c>
    </row>
    <row r="21" spans="1:17" ht="15.95" customHeight="1">
      <c r="A21" s="24" t="s">
        <v>114</v>
      </c>
      <c r="B21" s="28">
        <f>'Lake-Sumter'!$F13</f>
        <v>0</v>
      </c>
      <c r="C21" s="26">
        <f>'Lake-Sumter'!$F14</f>
        <v>2466</v>
      </c>
      <c r="D21" s="27">
        <f>'Lake-Sumter'!$F15</f>
        <v>0</v>
      </c>
      <c r="E21" s="27">
        <f>'Lake-Sumter'!$F16</f>
        <v>0</v>
      </c>
      <c r="F21" s="27">
        <f>'Lake-Sumter'!$F17</f>
        <v>17678</v>
      </c>
      <c r="G21" s="62">
        <f>'Lake-Sumter'!$F18</f>
        <v>0</v>
      </c>
      <c r="H21" s="64">
        <f t="shared" si="0"/>
        <v>20144</v>
      </c>
      <c r="J21" s="24" t="s">
        <v>114</v>
      </c>
      <c r="K21" s="28">
        <f>'Lake-Sumter'!$F26</f>
        <v>3000</v>
      </c>
      <c r="L21" s="26">
        <f>'Lake-Sumter'!$F27</f>
        <v>2800</v>
      </c>
      <c r="M21" s="27">
        <f>'Lake-Sumter'!$F28</f>
        <v>0</v>
      </c>
      <c r="N21" s="27">
        <f>'Lake-Sumter'!$F29</f>
        <v>0</v>
      </c>
      <c r="O21" s="27">
        <f>'Lake-Sumter'!$F30</f>
        <v>2000</v>
      </c>
      <c r="P21" s="62">
        <f>'Lake-Sumter'!$F31</f>
        <v>0</v>
      </c>
      <c r="Q21" s="64">
        <f t="shared" si="1"/>
        <v>7800</v>
      </c>
    </row>
    <row r="22" spans="1:17" ht="15.95" customHeight="1">
      <c r="A22" s="24" t="s">
        <v>99</v>
      </c>
      <c r="B22" s="28">
        <f>'State College of Florida'!$F13</f>
        <v>0</v>
      </c>
      <c r="C22" s="26">
        <f>'State College of Florida'!$F14</f>
        <v>560</v>
      </c>
      <c r="D22" s="27">
        <f>'State College of Florida'!$F15</f>
        <v>0</v>
      </c>
      <c r="E22" s="27">
        <f>'State College of Florida'!$F16</f>
        <v>0</v>
      </c>
      <c r="F22" s="27">
        <f>'State College of Florida'!$F17</f>
        <v>12324.47</v>
      </c>
      <c r="G22" s="62">
        <f>'State College of Florida'!$F18</f>
        <v>0</v>
      </c>
      <c r="H22" s="64">
        <f>SUM(B22:G22)</f>
        <v>12884.47</v>
      </c>
      <c r="J22" s="24" t="s">
        <v>99</v>
      </c>
      <c r="K22" s="28">
        <f>'State College of Florida'!$F26</f>
        <v>0</v>
      </c>
      <c r="L22" s="26">
        <f>'State College of Florida'!$F27</f>
        <v>0</v>
      </c>
      <c r="M22" s="27">
        <f>'State College of Florida'!$F28</f>
        <v>0</v>
      </c>
      <c r="N22" s="27">
        <f>'State College of Florida'!$F29</f>
        <v>0</v>
      </c>
      <c r="O22" s="27">
        <f>'State College of Florida'!$F30</f>
        <v>6876.35</v>
      </c>
      <c r="P22" s="62">
        <f>'State College of Florida'!$F31</f>
        <v>0</v>
      </c>
      <c r="Q22" s="64">
        <f>SUM(K22:P22)</f>
        <v>6876.35</v>
      </c>
    </row>
    <row r="23" spans="1:17" ht="15.95" customHeight="1">
      <c r="A23" s="24" t="s">
        <v>100</v>
      </c>
      <c r="B23" s="28">
        <f>'Miami Dade'!$F13</f>
        <v>33090.410000000003</v>
      </c>
      <c r="C23" s="26">
        <f>'Miami Dade'!$F14</f>
        <v>84992.87</v>
      </c>
      <c r="D23" s="27">
        <f>'Miami Dade'!$F15</f>
        <v>0</v>
      </c>
      <c r="E23" s="27">
        <f>'Miami Dade'!$F16</f>
        <v>0</v>
      </c>
      <c r="F23" s="27">
        <f>'Miami Dade'!$F17</f>
        <v>492371.54</v>
      </c>
      <c r="G23" s="62">
        <f>'Miami Dade'!$F18</f>
        <v>0</v>
      </c>
      <c r="H23" s="64">
        <f t="shared" si="0"/>
        <v>610454.81999999995</v>
      </c>
      <c r="J23" s="24" t="s">
        <v>100</v>
      </c>
      <c r="K23" s="28">
        <f>'Miami Dade'!$F26</f>
        <v>0</v>
      </c>
      <c r="L23" s="26">
        <f>'Miami Dade'!$F27</f>
        <v>0</v>
      </c>
      <c r="M23" s="27">
        <f>'Miami Dade'!$F28</f>
        <v>0</v>
      </c>
      <c r="N23" s="27">
        <f>'Miami Dade'!$F29</f>
        <v>0</v>
      </c>
      <c r="O23" s="27">
        <f>'Miami Dade'!$F30</f>
        <v>0</v>
      </c>
      <c r="P23" s="62">
        <f>'Miami Dade'!$F31</f>
        <v>0</v>
      </c>
      <c r="Q23" s="64">
        <f t="shared" si="1"/>
        <v>0</v>
      </c>
    </row>
    <row r="24" spans="1:17" ht="15.95" customHeight="1">
      <c r="A24" s="24" t="s">
        <v>116</v>
      </c>
      <c r="B24" s="28">
        <f>'North Florida'!$F13</f>
        <v>0</v>
      </c>
      <c r="C24" s="26">
        <f>'North Florida'!$F14</f>
        <v>0</v>
      </c>
      <c r="D24" s="27">
        <f>'North Florida'!$F15</f>
        <v>0</v>
      </c>
      <c r="E24" s="27">
        <f>'North Florida'!$F16</f>
        <v>0</v>
      </c>
      <c r="F24" s="27">
        <f>'North Florida'!$F17</f>
        <v>0</v>
      </c>
      <c r="G24" s="62">
        <f>'North Florida'!$F18</f>
        <v>0</v>
      </c>
      <c r="H24" s="64">
        <f t="shared" si="0"/>
        <v>0</v>
      </c>
      <c r="J24" s="24" t="s">
        <v>116</v>
      </c>
      <c r="K24" s="28">
        <f>'North Florida'!$F26</f>
        <v>0</v>
      </c>
      <c r="L24" s="26">
        <f>'North Florida'!$F27</f>
        <v>0</v>
      </c>
      <c r="M24" s="27">
        <f>'North Florida'!$F28</f>
        <v>0</v>
      </c>
      <c r="N24" s="27">
        <f>'North Florida'!$F29</f>
        <v>0</v>
      </c>
      <c r="O24" s="27">
        <f>'North Florida'!$F30</f>
        <v>0</v>
      </c>
      <c r="P24" s="62">
        <f>'North Florida'!$F31</f>
        <v>0</v>
      </c>
      <c r="Q24" s="64">
        <f t="shared" si="1"/>
        <v>0</v>
      </c>
    </row>
    <row r="25" spans="1:17" ht="15.95" customHeight="1">
      <c r="A25" s="24" t="s">
        <v>101</v>
      </c>
      <c r="B25" s="28">
        <f>'Northwest Florida '!$F13</f>
        <v>0</v>
      </c>
      <c r="C25" s="26">
        <f>'Northwest Florida '!$F14</f>
        <v>0</v>
      </c>
      <c r="D25" s="27">
        <f>'Northwest Florida '!$F15</f>
        <v>0</v>
      </c>
      <c r="E25" s="27">
        <f>'Northwest Florida '!$F16</f>
        <v>0</v>
      </c>
      <c r="F25" s="27">
        <f>'Northwest Florida '!$F17</f>
        <v>0</v>
      </c>
      <c r="G25" s="62">
        <f>'Northwest Florida '!$F18</f>
        <v>0</v>
      </c>
      <c r="H25" s="64">
        <f t="shared" si="0"/>
        <v>0</v>
      </c>
      <c r="J25" s="24" t="s">
        <v>101</v>
      </c>
      <c r="K25" s="28">
        <f>'Northwest Florida '!$F26</f>
        <v>0</v>
      </c>
      <c r="L25" s="26">
        <f>'Northwest Florida '!$F27</f>
        <v>0</v>
      </c>
      <c r="M25" s="27">
        <f>'Northwest Florida '!$F28</f>
        <v>0</v>
      </c>
      <c r="N25" s="27">
        <f>'Northwest Florida '!$F29</f>
        <v>0</v>
      </c>
      <c r="O25" s="27">
        <f>'Northwest Florida '!$F30</f>
        <v>0</v>
      </c>
      <c r="P25" s="62">
        <f>'Northwest Florida '!$F31</f>
        <v>0</v>
      </c>
      <c r="Q25" s="64">
        <f t="shared" si="1"/>
        <v>0</v>
      </c>
    </row>
    <row r="26" spans="1:17" ht="15.95" customHeight="1">
      <c r="A26" s="24" t="s">
        <v>102</v>
      </c>
      <c r="B26" s="28">
        <f>'Palm Beach'!$F13</f>
        <v>14780</v>
      </c>
      <c r="C26" s="26">
        <f>'Palm Beach'!$F14</f>
        <v>410466.5</v>
      </c>
      <c r="D26" s="27">
        <f>'Palm Beach'!$F15</f>
        <v>25052.91</v>
      </c>
      <c r="E26" s="27">
        <f>'Palm Beach'!$F16</f>
        <v>0</v>
      </c>
      <c r="F26" s="27">
        <f>'Palm Beach'!$F17</f>
        <v>974299.01</v>
      </c>
      <c r="G26" s="62">
        <f>'Palm Beach'!$F18</f>
        <v>3291.18</v>
      </c>
      <c r="H26" s="64">
        <f t="shared" si="0"/>
        <v>1427889.5999999999</v>
      </c>
      <c r="J26" s="24" t="s">
        <v>102</v>
      </c>
      <c r="K26" s="28">
        <f>'Palm Beach'!$F26</f>
        <v>0</v>
      </c>
      <c r="L26" s="26">
        <f>'Palm Beach'!$F27</f>
        <v>0</v>
      </c>
      <c r="M26" s="27">
        <f>'Palm Beach'!$F28</f>
        <v>0</v>
      </c>
      <c r="N26" s="27">
        <f>'Palm Beach'!$F29</f>
        <v>0</v>
      </c>
      <c r="O26" s="27">
        <f>'Palm Beach'!$F30</f>
        <v>0</v>
      </c>
      <c r="P26" s="62">
        <f>'Palm Beach'!$F31</f>
        <v>0</v>
      </c>
      <c r="Q26" s="64">
        <f t="shared" si="1"/>
        <v>0</v>
      </c>
    </row>
    <row r="27" spans="1:17" ht="15.95" customHeight="1">
      <c r="A27" s="24" t="s">
        <v>103</v>
      </c>
      <c r="B27" s="28">
        <f>'Pasco-Hernando'!$F13</f>
        <v>0</v>
      </c>
      <c r="C27" s="26">
        <f>'Pasco-Hernando'!$F14</f>
        <v>0</v>
      </c>
      <c r="D27" s="27">
        <f>'Pasco-Hernando'!$F15</f>
        <v>0</v>
      </c>
      <c r="E27" s="27">
        <f>'Pasco-Hernando'!$F16</f>
        <v>0</v>
      </c>
      <c r="F27" s="27">
        <f>'Pasco-Hernando'!$F17</f>
        <v>126992.57</v>
      </c>
      <c r="G27" s="62">
        <f>'Pasco-Hernando'!$F18</f>
        <v>0</v>
      </c>
      <c r="H27" s="64">
        <f t="shared" si="0"/>
        <v>126992.57</v>
      </c>
      <c r="J27" s="24" t="s">
        <v>103</v>
      </c>
      <c r="K27" s="28">
        <f>'Pasco-Hernando'!$F26</f>
        <v>0</v>
      </c>
      <c r="L27" s="26">
        <f>'Pasco-Hernando'!$F27</f>
        <v>0</v>
      </c>
      <c r="M27" s="27">
        <f>'Pasco-Hernando'!$F28</f>
        <v>0</v>
      </c>
      <c r="N27" s="27">
        <f>'Pasco-Hernando'!$F29</f>
        <v>0</v>
      </c>
      <c r="O27" s="27">
        <f>'Pasco-Hernando'!$F30</f>
        <v>0</v>
      </c>
      <c r="P27" s="62">
        <f>'Pasco-Hernando'!$F31</f>
        <v>0</v>
      </c>
      <c r="Q27" s="64">
        <f t="shared" si="1"/>
        <v>0</v>
      </c>
    </row>
    <row r="28" spans="1:17" ht="15.95" customHeight="1">
      <c r="A28" s="24" t="s">
        <v>104</v>
      </c>
      <c r="B28" s="28">
        <f>Pensacola!$F13</f>
        <v>0</v>
      </c>
      <c r="C28" s="26">
        <f>Pensacola!$F14</f>
        <v>0</v>
      </c>
      <c r="D28" s="27">
        <f>Pensacola!$F15</f>
        <v>0</v>
      </c>
      <c r="E28" s="27">
        <f>Pensacola!$F16</f>
        <v>0</v>
      </c>
      <c r="F28" s="27">
        <f>Pensacola!$F17</f>
        <v>2690</v>
      </c>
      <c r="G28" s="62">
        <f>Pensacola!$F18</f>
        <v>0</v>
      </c>
      <c r="H28" s="64">
        <f t="shared" si="0"/>
        <v>2690</v>
      </c>
      <c r="J28" s="24" t="s">
        <v>104</v>
      </c>
      <c r="K28" s="28">
        <f>Pensacola!$F26</f>
        <v>61960</v>
      </c>
      <c r="L28" s="26">
        <f>Pensacola!$F27</f>
        <v>2320</v>
      </c>
      <c r="M28" s="27">
        <f>Pensacola!$F28</f>
        <v>0</v>
      </c>
      <c r="N28" s="27">
        <f>Pensacola!$F29</f>
        <v>26641.75</v>
      </c>
      <c r="O28" s="27">
        <f>Pensacola!$F30</f>
        <v>227780.35</v>
      </c>
      <c r="P28" s="62">
        <f>Pensacola!$F31</f>
        <v>0</v>
      </c>
      <c r="Q28" s="64">
        <f t="shared" si="1"/>
        <v>318702.09999999998</v>
      </c>
    </row>
    <row r="29" spans="1:17" ht="15.95" customHeight="1">
      <c r="A29" s="24" t="s">
        <v>105</v>
      </c>
      <c r="B29" s="28">
        <f>'Polk '!$F13</f>
        <v>0</v>
      </c>
      <c r="C29" s="26">
        <f>'Polk '!$F14</f>
        <v>0</v>
      </c>
      <c r="D29" s="27">
        <f>'Polk '!$F15</f>
        <v>990</v>
      </c>
      <c r="E29" s="27">
        <f>'Polk '!$F16</f>
        <v>0</v>
      </c>
      <c r="F29" s="27">
        <f>'Polk '!$F17</f>
        <v>132504.95000000001</v>
      </c>
      <c r="G29" s="62">
        <f>'Polk '!$F18</f>
        <v>0</v>
      </c>
      <c r="H29" s="64">
        <f t="shared" si="0"/>
        <v>133494.95000000001</v>
      </c>
      <c r="J29" s="24" t="s">
        <v>105</v>
      </c>
      <c r="K29" s="28">
        <f>'Polk '!$F26</f>
        <v>0</v>
      </c>
      <c r="L29" s="26">
        <f>'Polk '!$F27</f>
        <v>0</v>
      </c>
      <c r="M29" s="27">
        <f>'Polk '!$F28</f>
        <v>0</v>
      </c>
      <c r="N29" s="27">
        <f>'Polk '!$F29</f>
        <v>0</v>
      </c>
      <c r="O29" s="27">
        <f>'Polk '!$F30</f>
        <v>0</v>
      </c>
      <c r="P29" s="62">
        <f>'Polk '!$F31</f>
        <v>0</v>
      </c>
      <c r="Q29" s="64">
        <f t="shared" si="1"/>
        <v>0</v>
      </c>
    </row>
    <row r="30" spans="1:17" ht="15.95" customHeight="1">
      <c r="A30" s="24" t="s">
        <v>106</v>
      </c>
      <c r="B30" s="28">
        <f>'Saint Johns River'!$F13</f>
        <v>65590.240000000005</v>
      </c>
      <c r="C30" s="26">
        <f>'Saint Johns River'!$F14</f>
        <v>0</v>
      </c>
      <c r="D30" s="27">
        <f>'Saint Johns River'!$F15</f>
        <v>0</v>
      </c>
      <c r="E30" s="27">
        <f>'Saint Johns River'!$F16</f>
        <v>0</v>
      </c>
      <c r="F30" s="27">
        <f>'Saint Johns River'!$F17</f>
        <v>825</v>
      </c>
      <c r="G30" s="62">
        <f>'Saint Johns River'!$F18</f>
        <v>0</v>
      </c>
      <c r="H30" s="64">
        <f t="shared" si="0"/>
        <v>66415.240000000005</v>
      </c>
      <c r="J30" s="24" t="s">
        <v>106</v>
      </c>
      <c r="K30" s="28">
        <f>'Saint Johns River'!$F26</f>
        <v>24739.54</v>
      </c>
      <c r="L30" s="26">
        <f>'Saint Johns River'!$F27</f>
        <v>1054</v>
      </c>
      <c r="M30" s="27">
        <f>'Saint Johns River'!$F28</f>
        <v>0</v>
      </c>
      <c r="N30" s="27">
        <f>'Saint Johns River'!$F29</f>
        <v>0</v>
      </c>
      <c r="O30" s="27">
        <f>'Saint Johns River'!$F30</f>
        <v>750.45</v>
      </c>
      <c r="P30" s="62">
        <f>'Saint Johns River'!$F31</f>
        <v>0</v>
      </c>
      <c r="Q30" s="64">
        <f t="shared" si="1"/>
        <v>26543.99</v>
      </c>
    </row>
    <row r="31" spans="1:17" ht="15.95" customHeight="1">
      <c r="A31" s="24" t="s">
        <v>107</v>
      </c>
      <c r="B31" s="28">
        <f>'Saint Pete'!$F13</f>
        <v>7990</v>
      </c>
      <c r="C31" s="26">
        <f>'Saint Pete'!$F14</f>
        <v>0</v>
      </c>
      <c r="D31" s="27">
        <f>'Saint Pete'!$F15</f>
        <v>0</v>
      </c>
      <c r="E31" s="27">
        <f>'Saint Pete'!$F16</f>
        <v>0</v>
      </c>
      <c r="F31" s="27">
        <f>'Saint Pete'!$F17</f>
        <v>20945</v>
      </c>
      <c r="G31" s="62">
        <f>'Saint Pete'!$F18</f>
        <v>0</v>
      </c>
      <c r="H31" s="64">
        <f t="shared" si="0"/>
        <v>28935</v>
      </c>
      <c r="J31" s="24" t="s">
        <v>107</v>
      </c>
      <c r="K31" s="28">
        <f>'Saint Pete'!$F26</f>
        <v>0</v>
      </c>
      <c r="L31" s="26">
        <f>'Saint Pete'!$F27</f>
        <v>0</v>
      </c>
      <c r="M31" s="27">
        <f>'Saint Pete'!$F28</f>
        <v>0</v>
      </c>
      <c r="N31" s="27">
        <f>'Saint Pete'!$F29</f>
        <v>0</v>
      </c>
      <c r="O31" s="27">
        <f>'Saint Pete'!$F30</f>
        <v>0</v>
      </c>
      <c r="P31" s="62">
        <f>'Saint Pete'!$F31</f>
        <v>0</v>
      </c>
      <c r="Q31" s="64">
        <f t="shared" si="1"/>
        <v>0</v>
      </c>
    </row>
    <row r="32" spans="1:17" ht="15.95" customHeight="1">
      <c r="A32" s="24" t="s">
        <v>108</v>
      </c>
      <c r="B32" s="28">
        <f>'Santa Fe'!$F13</f>
        <v>36298.31</v>
      </c>
      <c r="C32" s="26">
        <f>'Santa Fe'!$F14</f>
        <v>2465</v>
      </c>
      <c r="D32" s="27">
        <f>'Santa Fe'!$F15</f>
        <v>0</v>
      </c>
      <c r="E32" s="27">
        <f>'Santa Fe'!$F16</f>
        <v>0</v>
      </c>
      <c r="F32" s="27">
        <f>'Santa Fe'!$F17</f>
        <v>2978772.89</v>
      </c>
      <c r="G32" s="62">
        <f>'Santa Fe'!$F18</f>
        <v>659</v>
      </c>
      <c r="H32" s="64">
        <f t="shared" si="0"/>
        <v>3018195.2</v>
      </c>
      <c r="J32" s="24" t="s">
        <v>108</v>
      </c>
      <c r="K32" s="28">
        <f>'Santa Fe'!$F26</f>
        <v>1175</v>
      </c>
      <c r="L32" s="26">
        <f>'Santa Fe'!$F27</f>
        <v>2614.73</v>
      </c>
      <c r="M32" s="27">
        <f>'Santa Fe'!$F28</f>
        <v>797.4</v>
      </c>
      <c r="N32" s="27">
        <f>'Santa Fe'!$F29</f>
        <v>10050</v>
      </c>
      <c r="O32" s="27">
        <f>'Santa Fe'!$F30</f>
        <v>118717.51</v>
      </c>
      <c r="P32" s="62">
        <f>'Santa Fe'!$F31</f>
        <v>512.5</v>
      </c>
      <c r="Q32" s="64">
        <f t="shared" si="1"/>
        <v>133867.13999999998</v>
      </c>
    </row>
    <row r="33" spans="1:17" ht="15.95" customHeight="1">
      <c r="A33" s="24" t="s">
        <v>109</v>
      </c>
      <c r="B33" s="28">
        <f>Seminole!$F13</f>
        <v>72431.679999999993</v>
      </c>
      <c r="C33" s="26">
        <f>Seminole!$F14</f>
        <v>47397.09</v>
      </c>
      <c r="D33" s="27">
        <f>Seminole!$F15</f>
        <v>48901.02</v>
      </c>
      <c r="E33" s="27">
        <f>Seminole!$F16</f>
        <v>35566.29</v>
      </c>
      <c r="F33" s="27">
        <f>Seminole!$F17</f>
        <v>112563.42</v>
      </c>
      <c r="G33" s="62">
        <f>Seminole!$F18</f>
        <v>86808.37</v>
      </c>
      <c r="H33" s="64">
        <f t="shared" si="0"/>
        <v>403667.87</v>
      </c>
      <c r="J33" s="24" t="s">
        <v>109</v>
      </c>
      <c r="K33" s="28">
        <f>Seminole!$F26</f>
        <v>0</v>
      </c>
      <c r="L33" s="26">
        <f>Seminole!$F27</f>
        <v>66618.100000000006</v>
      </c>
      <c r="M33" s="27">
        <f>Seminole!$F28</f>
        <v>0</v>
      </c>
      <c r="N33" s="27">
        <f>Seminole!$F29</f>
        <v>0</v>
      </c>
      <c r="O33" s="27">
        <f>Seminole!$F30</f>
        <v>24660.13</v>
      </c>
      <c r="P33" s="62">
        <f>Seminole!$F31</f>
        <v>0</v>
      </c>
      <c r="Q33" s="64">
        <f t="shared" si="1"/>
        <v>91278.23000000001</v>
      </c>
    </row>
    <row r="34" spans="1:17" ht="15.95" customHeight="1">
      <c r="A34" s="24" t="s">
        <v>117</v>
      </c>
      <c r="B34" s="28">
        <f>'South Florida '!$F13</f>
        <v>0</v>
      </c>
      <c r="C34" s="26">
        <f>'South Florida '!$F14</f>
        <v>0</v>
      </c>
      <c r="D34" s="27">
        <f>'South Florida '!$F15</f>
        <v>0</v>
      </c>
      <c r="E34" s="27">
        <f>'South Florida '!$F16</f>
        <v>0</v>
      </c>
      <c r="F34" s="27">
        <f>'South Florida '!$F17</f>
        <v>4550.96</v>
      </c>
      <c r="G34" s="62">
        <f>'South Florida '!$F18</f>
        <v>0</v>
      </c>
      <c r="H34" s="64">
        <f t="shared" si="0"/>
        <v>4550.96</v>
      </c>
      <c r="J34" s="24" t="s">
        <v>117</v>
      </c>
      <c r="K34" s="28">
        <f>'South Florida '!$F26</f>
        <v>0</v>
      </c>
      <c r="L34" s="26">
        <f>'South Florida '!$F27</f>
        <v>0</v>
      </c>
      <c r="M34" s="27">
        <f>'South Florida '!$F28</f>
        <v>0</v>
      </c>
      <c r="N34" s="27">
        <f>'South Florida '!$F29</f>
        <v>9526.44</v>
      </c>
      <c r="O34" s="27">
        <f>'South Florida '!$F30</f>
        <v>23906.080000000002</v>
      </c>
      <c r="P34" s="62">
        <f>'South Florida '!$F31</f>
        <v>0</v>
      </c>
      <c r="Q34" s="64">
        <f t="shared" si="1"/>
        <v>33432.520000000004</v>
      </c>
    </row>
    <row r="35" spans="1:17" ht="15.95" customHeight="1">
      <c r="A35" s="24" t="s">
        <v>110</v>
      </c>
      <c r="B35" s="28">
        <f>Tallahassee!$F13</f>
        <v>5846.8</v>
      </c>
      <c r="C35" s="26">
        <f>Tallahassee!$F14</f>
        <v>39176.36</v>
      </c>
      <c r="D35" s="27">
        <f>Tallahassee!$F15</f>
        <v>14</v>
      </c>
      <c r="E35" s="27">
        <f>Tallahassee!$F16</f>
        <v>6000</v>
      </c>
      <c r="F35" s="27">
        <f>Tallahassee!$F17</f>
        <v>466178.96</v>
      </c>
      <c r="G35" s="62">
        <f>Tallahassee!$F18</f>
        <v>25402.53</v>
      </c>
      <c r="H35" s="64">
        <f t="shared" si="0"/>
        <v>542618.65</v>
      </c>
      <c r="J35" s="24" t="s">
        <v>110</v>
      </c>
      <c r="K35" s="28">
        <f>Tallahassee!$F26</f>
        <v>0</v>
      </c>
      <c r="L35" s="26">
        <f>Tallahassee!$F27</f>
        <v>0</v>
      </c>
      <c r="M35" s="27">
        <f>Tallahassee!$F28</f>
        <v>0</v>
      </c>
      <c r="N35" s="27">
        <f>Tallahassee!$F29</f>
        <v>0</v>
      </c>
      <c r="O35" s="27">
        <f>Tallahassee!$F30</f>
        <v>0</v>
      </c>
      <c r="P35" s="62">
        <f>Tallahassee!$F31</f>
        <v>0</v>
      </c>
      <c r="Q35" s="64">
        <f t="shared" si="1"/>
        <v>0</v>
      </c>
    </row>
    <row r="36" spans="1:17" ht="15.95" customHeight="1" thickBot="1">
      <c r="A36" s="29" t="s">
        <v>111</v>
      </c>
      <c r="B36" s="30">
        <f>Valencia!$F13</f>
        <v>5330.8</v>
      </c>
      <c r="C36" s="31">
        <f>Valencia!$F14</f>
        <v>195773.13</v>
      </c>
      <c r="D36" s="38">
        <f>Valencia!$F15</f>
        <v>0</v>
      </c>
      <c r="E36" s="38">
        <f>Valencia!$F16</f>
        <v>0</v>
      </c>
      <c r="F36" s="38">
        <f>Valencia!$F17</f>
        <v>375837.92</v>
      </c>
      <c r="G36" s="63">
        <f>Valencia!$F18</f>
        <v>0</v>
      </c>
      <c r="H36" s="65">
        <f t="shared" si="0"/>
        <v>576941.85</v>
      </c>
      <c r="J36" s="29" t="s">
        <v>111</v>
      </c>
      <c r="K36" s="30">
        <f>Valencia!$F26</f>
        <v>0</v>
      </c>
      <c r="L36" s="31">
        <f>Valencia!$F27</f>
        <v>0</v>
      </c>
      <c r="M36" s="38">
        <f>Valencia!$F28</f>
        <v>0</v>
      </c>
      <c r="N36" s="38">
        <f>Valencia!$F29</f>
        <v>0</v>
      </c>
      <c r="O36" s="38">
        <f>Valencia!$F30</f>
        <v>0</v>
      </c>
      <c r="P36" s="63">
        <f>Valencia!$F31</f>
        <v>0</v>
      </c>
      <c r="Q36" s="65">
        <f t="shared" si="1"/>
        <v>0</v>
      </c>
    </row>
    <row r="37" spans="1:17" ht="21.95" customHeight="1" thickBot="1">
      <c r="A37" s="76" t="s">
        <v>65</v>
      </c>
      <c r="B37" s="39">
        <f t="shared" ref="B37:H37" si="2">SUM(B9:B36)</f>
        <v>284530.28999999998</v>
      </c>
      <c r="C37" s="39">
        <f t="shared" si="2"/>
        <v>881956.03999999992</v>
      </c>
      <c r="D37" s="39">
        <f t="shared" si="2"/>
        <v>2184567.2400000002</v>
      </c>
      <c r="E37" s="39">
        <f t="shared" si="2"/>
        <v>41566.29</v>
      </c>
      <c r="F37" s="39">
        <f t="shared" si="2"/>
        <v>6299826.8200000003</v>
      </c>
      <c r="G37" s="39">
        <f t="shared" si="2"/>
        <v>294855.81000000006</v>
      </c>
      <c r="H37" s="66">
        <f t="shared" si="2"/>
        <v>9987302.4900000002</v>
      </c>
      <c r="J37" s="76" t="s">
        <v>65</v>
      </c>
      <c r="K37" s="39">
        <f t="shared" ref="K37:Q37" si="3">SUM(K9:K36)</f>
        <v>163404.26999999999</v>
      </c>
      <c r="L37" s="39">
        <f t="shared" si="3"/>
        <v>483925.82999999996</v>
      </c>
      <c r="M37" s="39">
        <f t="shared" si="3"/>
        <v>2237.4</v>
      </c>
      <c r="N37" s="39">
        <f t="shared" si="3"/>
        <v>46218.19</v>
      </c>
      <c r="O37" s="39">
        <f t="shared" si="3"/>
        <v>2584894.7400000002</v>
      </c>
      <c r="P37" s="39">
        <f t="shared" si="3"/>
        <v>127612.3</v>
      </c>
      <c r="Q37" s="66">
        <f t="shared" si="3"/>
        <v>3408292.7300000009</v>
      </c>
    </row>
    <row r="39" spans="1:17">
      <c r="H39" s="16"/>
    </row>
    <row r="40" spans="1:17">
      <c r="F40" s="16"/>
      <c r="H40" s="12"/>
    </row>
    <row r="41" spans="1:17" ht="18">
      <c r="H41" s="16"/>
      <c r="Q41" s="71"/>
    </row>
  </sheetData>
  <printOptions horizontalCentered="1"/>
  <pageMargins left="0.75" right="0.75" top="1" bottom="1" header="0.3" footer="0.55000000000000004"/>
  <pageSetup scale="65" fitToWidth="0" orientation="landscape" r:id="rId1"/>
  <colBreaks count="1" manualBreakCount="1">
    <brk id="9" max="3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T41"/>
  <sheetViews>
    <sheetView showGridLines="0" zoomScale="70" zoomScaleNormal="70" workbookViewId="0"/>
  </sheetViews>
  <sheetFormatPr defaultRowHeight="12.75"/>
  <cols>
    <col min="1" max="1" width="48.7109375" style="91" customWidth="1"/>
    <col min="2" max="2" width="19.5703125" style="12" customWidth="1"/>
    <col min="3" max="3" width="19.7109375" style="12" customWidth="1"/>
    <col min="4" max="4" width="18.42578125" style="6" customWidth="1"/>
    <col min="5" max="5" width="19.7109375" style="1" customWidth="1"/>
    <col min="6" max="6" width="19.7109375" style="91" customWidth="1"/>
    <col min="7" max="7" width="2.7109375" style="91" customWidth="1"/>
    <col min="8" max="8" width="48.7109375" style="91" customWidth="1"/>
    <col min="9" max="9" width="18.5703125" style="91" customWidth="1"/>
    <col min="10" max="10" width="20.28515625" style="91" customWidth="1"/>
    <col min="11" max="11" width="19.7109375" style="91" customWidth="1"/>
    <col min="12" max="12" width="18.7109375" style="91" customWidth="1"/>
    <col min="13" max="13" width="20" style="91" customWidth="1"/>
    <col min="14" max="16384" width="9.140625" style="91"/>
  </cols>
  <sheetData>
    <row r="1" spans="1:20" ht="18" customHeight="1">
      <c r="A1" s="244" t="s">
        <v>62</v>
      </c>
      <c r="B1" s="244"/>
      <c r="C1" s="244"/>
      <c r="D1" s="244"/>
      <c r="E1" s="244"/>
      <c r="F1" s="244"/>
      <c r="H1" s="244" t="s">
        <v>62</v>
      </c>
      <c r="I1" s="244"/>
      <c r="J1" s="244"/>
      <c r="K1" s="244"/>
      <c r="L1" s="244"/>
      <c r="M1" s="244"/>
    </row>
    <row r="2" spans="1:20" ht="18" customHeight="1">
      <c r="A2" s="244" t="s">
        <v>63</v>
      </c>
      <c r="B2" s="244"/>
      <c r="C2" s="244"/>
      <c r="D2" s="244"/>
      <c r="E2" s="244"/>
      <c r="F2" s="244"/>
      <c r="H2" s="244" t="s">
        <v>63</v>
      </c>
      <c r="I2" s="244"/>
      <c r="J2" s="244"/>
      <c r="K2" s="244"/>
      <c r="L2" s="244"/>
      <c r="M2" s="244"/>
    </row>
    <row r="3" spans="1:20" ht="18" customHeight="1">
      <c r="A3" s="245" t="s">
        <v>83</v>
      </c>
      <c r="B3" s="245"/>
      <c r="C3" s="245"/>
      <c r="D3" s="245"/>
      <c r="E3" s="245"/>
      <c r="F3" s="245"/>
      <c r="H3" s="251" t="s">
        <v>84</v>
      </c>
      <c r="I3" s="251"/>
      <c r="J3" s="251"/>
      <c r="K3" s="251"/>
      <c r="L3" s="251"/>
      <c r="M3" s="251"/>
    </row>
    <row r="4" spans="1:20" ht="18" customHeight="1">
      <c r="A4" s="242" t="str">
        <f>System!A4</f>
        <v>Fiscal Year:   July 1, 2017 Through June 30, 2018</v>
      </c>
      <c r="B4" s="242"/>
      <c r="C4" s="242"/>
      <c r="D4" s="242"/>
      <c r="E4" s="242"/>
      <c r="F4" s="242"/>
      <c r="G4" s="47"/>
      <c r="H4" s="251" t="s">
        <v>73</v>
      </c>
      <c r="I4" s="251"/>
      <c r="J4" s="251"/>
      <c r="K4" s="251"/>
      <c r="L4" s="251"/>
      <c r="M4" s="251"/>
      <c r="N4" s="220"/>
      <c r="O4" s="220"/>
    </row>
    <row r="5" spans="1:20" ht="18" customHeight="1">
      <c r="A5" s="242"/>
      <c r="B5" s="242"/>
      <c r="C5" s="242"/>
      <c r="D5" s="242"/>
      <c r="E5" s="242"/>
      <c r="F5" s="242"/>
      <c r="G5" s="216"/>
      <c r="H5" s="242" t="str">
        <f>System!A4</f>
        <v>Fiscal Year:   July 1, 2017 Through June 30, 2018</v>
      </c>
      <c r="I5" s="242"/>
      <c r="J5" s="242"/>
      <c r="K5" s="242"/>
      <c r="L5" s="242"/>
      <c r="M5" s="242"/>
    </row>
    <row r="6" spans="1:20" ht="18" customHeight="1">
      <c r="A6" s="252"/>
      <c r="B6" s="253"/>
      <c r="C6" s="253"/>
      <c r="D6" s="254"/>
      <c r="E6" s="252"/>
      <c r="F6" s="252"/>
      <c r="G6" s="40"/>
      <c r="H6" s="252"/>
      <c r="I6" s="253"/>
      <c r="J6" s="253"/>
      <c r="K6" s="254"/>
      <c r="L6" s="252"/>
      <c r="M6" s="252"/>
    </row>
    <row r="7" spans="1:20" ht="18" customHeight="1" thickBot="1">
      <c r="A7" s="36"/>
      <c r="B7" s="36"/>
      <c r="C7" s="36"/>
      <c r="D7" s="36"/>
      <c r="E7" s="34"/>
      <c r="F7" s="35"/>
      <c r="G7" s="40"/>
      <c r="H7" s="36"/>
      <c r="I7" s="36"/>
      <c r="J7" s="36"/>
      <c r="K7" s="36"/>
      <c r="L7" s="34"/>
      <c r="M7" s="35"/>
    </row>
    <row r="8" spans="1:20" s="44" customFormat="1" ht="51.75" customHeight="1" thickBot="1">
      <c r="A8" s="41" t="s">
        <v>64</v>
      </c>
      <c r="B8" s="42" t="s">
        <v>69</v>
      </c>
      <c r="C8" s="43" t="s">
        <v>70</v>
      </c>
      <c r="D8" s="43" t="s">
        <v>71</v>
      </c>
      <c r="E8" s="50" t="s">
        <v>72</v>
      </c>
      <c r="F8" s="41" t="s">
        <v>68</v>
      </c>
      <c r="H8" s="41" t="s">
        <v>64</v>
      </c>
      <c r="I8" s="42" t="s">
        <v>69</v>
      </c>
      <c r="J8" s="43" t="s">
        <v>70</v>
      </c>
      <c r="K8" s="43" t="s">
        <v>71</v>
      </c>
      <c r="L8" s="50" t="s">
        <v>72</v>
      </c>
      <c r="M8" s="41" t="s">
        <v>68</v>
      </c>
    </row>
    <row r="9" spans="1:20" s="44" customFormat="1" ht="15.95" customHeight="1">
      <c r="A9" s="68" t="s">
        <v>90</v>
      </c>
      <c r="B9" s="23">
        <f>'Eastern Florida'!C19</f>
        <v>242186</v>
      </c>
      <c r="C9" s="23">
        <f>'Eastern Florida'!D19</f>
        <v>0</v>
      </c>
      <c r="D9" s="23">
        <f>'Eastern Florida'!E19</f>
        <v>200663</v>
      </c>
      <c r="E9" s="51">
        <f>'Eastern Florida'!F19</f>
        <v>2214562</v>
      </c>
      <c r="F9" s="53">
        <f>SUM(B9:E9)</f>
        <v>2657411</v>
      </c>
      <c r="G9" s="91"/>
      <c r="H9" s="68" t="s">
        <v>90</v>
      </c>
      <c r="I9" s="23">
        <f>'Eastern Florida'!C32</f>
        <v>0</v>
      </c>
      <c r="J9" s="23">
        <f>'Eastern Florida'!D32</f>
        <v>0</v>
      </c>
      <c r="K9" s="23">
        <f>'Eastern Florida'!E32</f>
        <v>26842</v>
      </c>
      <c r="L9" s="51">
        <f>'Eastern Florida'!F32</f>
        <v>2666</v>
      </c>
      <c r="M9" s="53">
        <f>SUM(I9:L9)</f>
        <v>29508</v>
      </c>
      <c r="N9" s="91"/>
      <c r="O9" s="91"/>
      <c r="P9" s="91"/>
      <c r="Q9" s="91"/>
      <c r="R9" s="91"/>
      <c r="S9" s="91"/>
      <c r="T9" s="91"/>
    </row>
    <row r="10" spans="1:20" ht="15.95" customHeight="1">
      <c r="A10" s="24" t="s">
        <v>91</v>
      </c>
      <c r="B10" s="45">
        <f>Broward!C19</f>
        <v>3486283.58</v>
      </c>
      <c r="C10" s="45">
        <f>Broward!D19</f>
        <v>1763124.41</v>
      </c>
      <c r="D10" s="45">
        <f>Broward!E19</f>
        <v>789027</v>
      </c>
      <c r="E10" s="52">
        <f>Broward!F19</f>
        <v>273836.28999999998</v>
      </c>
      <c r="F10" s="54">
        <f t="shared" ref="F10:F36" si="0">SUM(B10:E10)</f>
        <v>6312271.2800000003</v>
      </c>
      <c r="H10" s="24" t="s">
        <v>91</v>
      </c>
      <c r="I10" s="45">
        <f>Broward!C32</f>
        <v>0</v>
      </c>
      <c r="J10" s="45">
        <f>Broward!D32</f>
        <v>0</v>
      </c>
      <c r="K10" s="45">
        <f>Broward!E32</f>
        <v>0</v>
      </c>
      <c r="L10" s="52">
        <f>Broward!F32</f>
        <v>0</v>
      </c>
      <c r="M10" s="54">
        <f>SUM(I10:L10)</f>
        <v>0</v>
      </c>
    </row>
    <row r="11" spans="1:20" ht="15.95" customHeight="1">
      <c r="A11" s="24" t="s">
        <v>92</v>
      </c>
      <c r="B11" s="45">
        <f>'Central Florida'!C19</f>
        <v>0</v>
      </c>
      <c r="C11" s="45">
        <f>'Central Florida'!D19</f>
        <v>16987.5</v>
      </c>
      <c r="D11" s="45">
        <f>'Central Florida'!E19</f>
        <v>10730.71</v>
      </c>
      <c r="E11" s="52">
        <f>'Central Florida'!F19</f>
        <v>40459.339999999997</v>
      </c>
      <c r="F11" s="54">
        <f>SUM(B11:E11)</f>
        <v>68177.549999999988</v>
      </c>
      <c r="H11" s="24" t="s">
        <v>92</v>
      </c>
      <c r="I11" s="45">
        <f>'Central Florida'!C32</f>
        <v>0</v>
      </c>
      <c r="J11" s="45">
        <f>'Central Florida'!D32</f>
        <v>0</v>
      </c>
      <c r="K11" s="45">
        <f>'Central Florida'!E32</f>
        <v>0</v>
      </c>
      <c r="L11" s="52">
        <f>'Central Florida'!F32</f>
        <v>0</v>
      </c>
      <c r="M11" s="54">
        <f>SUM(I11:L11)</f>
        <v>0</v>
      </c>
    </row>
    <row r="12" spans="1:20" ht="15.95" customHeight="1">
      <c r="A12" s="24" t="s">
        <v>112</v>
      </c>
      <c r="B12" s="45">
        <f>Chipola!C19</f>
        <v>15738</v>
      </c>
      <c r="C12" s="45">
        <f>Chipola!D19</f>
        <v>27318.140000000003</v>
      </c>
      <c r="D12" s="45">
        <f>Chipola!E19</f>
        <v>17574.650000000001</v>
      </c>
      <c r="E12" s="52">
        <f>Chipola!F19</f>
        <v>40818.35</v>
      </c>
      <c r="F12" s="54">
        <f>SUM(B12:E12)</f>
        <v>101449.14</v>
      </c>
      <c r="H12" s="24" t="s">
        <v>112</v>
      </c>
      <c r="I12" s="45">
        <f>Chipola!C32</f>
        <v>0</v>
      </c>
      <c r="J12" s="45">
        <f>Chipola!D32</f>
        <v>0</v>
      </c>
      <c r="K12" s="45">
        <f>Chipola!E32</f>
        <v>0</v>
      </c>
      <c r="L12" s="52">
        <f>Chipola!F32</f>
        <v>0</v>
      </c>
      <c r="M12" s="54">
        <f>SUM(I12:L12)</f>
        <v>0</v>
      </c>
    </row>
    <row r="13" spans="1:20" ht="15.95" customHeight="1">
      <c r="A13" s="24" t="s">
        <v>93</v>
      </c>
      <c r="B13" s="45">
        <f>Daytona!C19</f>
        <v>158182</v>
      </c>
      <c r="C13" s="45">
        <f>Daytona!D19</f>
        <v>0</v>
      </c>
      <c r="D13" s="45">
        <f>Daytona!E19</f>
        <v>4850</v>
      </c>
      <c r="E13" s="52">
        <f>Daytona!F19</f>
        <v>107848</v>
      </c>
      <c r="F13" s="54">
        <f t="shared" si="0"/>
        <v>270880</v>
      </c>
      <c r="H13" s="24" t="s">
        <v>93</v>
      </c>
      <c r="I13" s="45">
        <f>Daytona!C32</f>
        <v>777259</v>
      </c>
      <c r="J13" s="45">
        <f>Daytona!D32</f>
        <v>72763</v>
      </c>
      <c r="K13" s="45">
        <f>Daytona!E32</f>
        <v>693983</v>
      </c>
      <c r="L13" s="52">
        <f>Daytona!F32</f>
        <v>380502</v>
      </c>
      <c r="M13" s="54">
        <f>SUM(I13:L13)</f>
        <v>1924507</v>
      </c>
    </row>
    <row r="14" spans="1:20" ht="15.95" customHeight="1">
      <c r="A14" s="24" t="s">
        <v>94</v>
      </c>
      <c r="B14" s="45">
        <f>'Florida Southwestern'!C19</f>
        <v>0</v>
      </c>
      <c r="C14" s="45">
        <f>'Florida Southwestern'!D19</f>
        <v>12730</v>
      </c>
      <c r="D14" s="45">
        <f>'Florida Southwestern'!E19</f>
        <v>23691.989999999998</v>
      </c>
      <c r="E14" s="52">
        <f>'Florida Southwestern'!F19</f>
        <v>23660.63</v>
      </c>
      <c r="F14" s="54">
        <f t="shared" si="0"/>
        <v>60082.619999999995</v>
      </c>
      <c r="H14" s="24" t="s">
        <v>94</v>
      </c>
      <c r="I14" s="45">
        <f>'Florida Southwestern'!C32</f>
        <v>0</v>
      </c>
      <c r="J14" s="45">
        <f>'Florida Southwestern'!D32</f>
        <v>0</v>
      </c>
      <c r="K14" s="45">
        <f>'Florida Southwestern'!E32</f>
        <v>0</v>
      </c>
      <c r="L14" s="52">
        <f>'Florida Southwestern'!F32</f>
        <v>0</v>
      </c>
      <c r="M14" s="54">
        <f t="shared" ref="M14:M36" si="1">SUM(I14:L14)</f>
        <v>0</v>
      </c>
    </row>
    <row r="15" spans="1:20" ht="15.95" customHeight="1">
      <c r="A15" s="24" t="s">
        <v>95</v>
      </c>
      <c r="B15" s="45">
        <f>'FSC Jacksonville'!C19</f>
        <v>553318.55000000005</v>
      </c>
      <c r="C15" s="45">
        <f>'FSC Jacksonville'!D19</f>
        <v>113417.85</v>
      </c>
      <c r="D15" s="45">
        <f>'FSC Jacksonville'!E19</f>
        <v>21013.24</v>
      </c>
      <c r="E15" s="52">
        <f>'FSC Jacksonville'!F19</f>
        <v>29923.229999999996</v>
      </c>
      <c r="F15" s="54">
        <f>SUM(B15:E15)</f>
        <v>717672.87</v>
      </c>
      <c r="H15" s="24" t="s">
        <v>95</v>
      </c>
      <c r="I15" s="45">
        <f>'FSC Jacksonville'!C32</f>
        <v>469359.35999999999</v>
      </c>
      <c r="J15" s="45">
        <f>'FSC Jacksonville'!D32</f>
        <v>12740</v>
      </c>
      <c r="K15" s="45">
        <f>'FSC Jacksonville'!E32</f>
        <v>1402784.47</v>
      </c>
      <c r="L15" s="52">
        <f>'FSC Jacksonville'!F32</f>
        <v>1078214.3700000001</v>
      </c>
      <c r="M15" s="54">
        <f>SUM(I15:L15)</f>
        <v>2963098.2</v>
      </c>
    </row>
    <row r="16" spans="1:20" ht="15.95" customHeight="1">
      <c r="A16" s="24" t="s">
        <v>113</v>
      </c>
      <c r="B16" s="45">
        <f>'Florida Keys'!C19</f>
        <v>0</v>
      </c>
      <c r="C16" s="45">
        <f>'Florida Keys'!D19</f>
        <v>0</v>
      </c>
      <c r="D16" s="45">
        <f>'Florida Keys'!E19</f>
        <v>0</v>
      </c>
      <c r="E16" s="52">
        <f>'Florida Keys'!F19</f>
        <v>121.24</v>
      </c>
      <c r="F16" s="54">
        <f t="shared" si="0"/>
        <v>121.24</v>
      </c>
      <c r="H16" s="24" t="s">
        <v>113</v>
      </c>
      <c r="I16" s="45">
        <f>'Florida Keys'!C32</f>
        <v>0</v>
      </c>
      <c r="J16" s="45">
        <f>'Florida Keys'!D32</f>
        <v>0</v>
      </c>
      <c r="K16" s="45">
        <f>'Florida Keys'!E32</f>
        <v>15976.98</v>
      </c>
      <c r="L16" s="52">
        <f>'Florida Keys'!F32</f>
        <v>239459.23</v>
      </c>
      <c r="M16" s="54">
        <f t="shared" si="1"/>
        <v>255436.21000000002</v>
      </c>
    </row>
    <row r="17" spans="1:13" ht="15.95" customHeight="1">
      <c r="A17" s="24" t="s">
        <v>96</v>
      </c>
      <c r="B17" s="45">
        <f>'Gulf Coast'!C19</f>
        <v>0</v>
      </c>
      <c r="C17" s="45">
        <f>'Gulf Coast'!D19</f>
        <v>0</v>
      </c>
      <c r="D17" s="45">
        <f>'Gulf Coast'!E19</f>
        <v>10862.36</v>
      </c>
      <c r="E17" s="52">
        <f>'Gulf Coast'!F19</f>
        <v>124592.58</v>
      </c>
      <c r="F17" s="54">
        <f t="shared" si="0"/>
        <v>135454.94</v>
      </c>
      <c r="H17" s="24" t="s">
        <v>96</v>
      </c>
      <c r="I17" s="45">
        <f>'Gulf Coast'!C32</f>
        <v>0</v>
      </c>
      <c r="J17" s="45">
        <f>'Gulf Coast'!D32</f>
        <v>7427.5</v>
      </c>
      <c r="K17" s="45">
        <f>'Gulf Coast'!E32</f>
        <v>170462.85</v>
      </c>
      <c r="L17" s="52">
        <f>'Gulf Coast'!F32</f>
        <v>330066.10000000003</v>
      </c>
      <c r="M17" s="54">
        <f t="shared" si="1"/>
        <v>507956.45000000007</v>
      </c>
    </row>
    <row r="18" spans="1:13" ht="15.95" customHeight="1">
      <c r="A18" s="24" t="s">
        <v>97</v>
      </c>
      <c r="B18" s="45">
        <f>Hillsborough!C19</f>
        <v>595025</v>
      </c>
      <c r="C18" s="45">
        <f>Hillsborough!D19</f>
        <v>16000</v>
      </c>
      <c r="D18" s="45">
        <f>Hillsborough!E19</f>
        <v>325795</v>
      </c>
      <c r="E18" s="52">
        <f>Hillsborough!F19</f>
        <v>29926</v>
      </c>
      <c r="F18" s="54">
        <f t="shared" si="0"/>
        <v>966746</v>
      </c>
      <c r="H18" s="24" t="s">
        <v>97</v>
      </c>
      <c r="I18" s="45">
        <f>Hillsborough!C32</f>
        <v>338772</v>
      </c>
      <c r="J18" s="45">
        <f>Hillsborough!D32</f>
        <v>426469</v>
      </c>
      <c r="K18" s="45">
        <f>Hillsborough!E32</f>
        <v>747103</v>
      </c>
      <c r="L18" s="52">
        <f>Hillsborough!F32</f>
        <v>729346</v>
      </c>
      <c r="M18" s="54">
        <f t="shared" si="1"/>
        <v>2241690</v>
      </c>
    </row>
    <row r="19" spans="1:13" ht="15.95" customHeight="1">
      <c r="A19" s="24" t="s">
        <v>98</v>
      </c>
      <c r="B19" s="45">
        <f>'Indian River'!C19</f>
        <v>21583.58</v>
      </c>
      <c r="C19" s="45">
        <f>'Indian River'!D19</f>
        <v>103181</v>
      </c>
      <c r="D19" s="45">
        <f>'Indian River'!E19</f>
        <v>39202.21</v>
      </c>
      <c r="E19" s="52">
        <f>'Indian River'!F19</f>
        <v>120150.39999999999</v>
      </c>
      <c r="F19" s="54">
        <f t="shared" si="0"/>
        <v>284117.19</v>
      </c>
      <c r="H19" s="24" t="s">
        <v>98</v>
      </c>
      <c r="I19" s="45">
        <f>'Indian River'!C32</f>
        <v>25496</v>
      </c>
      <c r="J19" s="45">
        <f>'Indian River'!D32</f>
        <v>103665.3</v>
      </c>
      <c r="K19" s="45">
        <f>'Indian River'!E32</f>
        <v>196516.84</v>
      </c>
      <c r="L19" s="52">
        <f>'Indian River'!F32</f>
        <v>29538.7</v>
      </c>
      <c r="M19" s="54">
        <f t="shared" si="1"/>
        <v>355216.84</v>
      </c>
    </row>
    <row r="20" spans="1:13" ht="15.95" customHeight="1">
      <c r="A20" s="24" t="s">
        <v>115</v>
      </c>
      <c r="B20" s="45">
        <f>'Florida Gateway'!C19</f>
        <v>0</v>
      </c>
      <c r="C20" s="45">
        <f>'Florida Gateway'!D19</f>
        <v>0</v>
      </c>
      <c r="D20" s="45">
        <f>'Florida Gateway'!E19</f>
        <v>65241.01</v>
      </c>
      <c r="E20" s="52">
        <f>'Florida Gateway'!F19</f>
        <v>5529.25</v>
      </c>
      <c r="F20" s="54">
        <f>SUM(B20:E20)</f>
        <v>70770.260000000009</v>
      </c>
      <c r="H20" s="24" t="s">
        <v>115</v>
      </c>
      <c r="I20" s="45">
        <f>'Florida Gateway'!C32</f>
        <v>0</v>
      </c>
      <c r="J20" s="45">
        <f>'Florida Gateway'!D32</f>
        <v>0</v>
      </c>
      <c r="K20" s="45">
        <f>'Florida Gateway'!E32</f>
        <v>0</v>
      </c>
      <c r="L20" s="52">
        <f>'Florida Gateway'!F32</f>
        <v>0</v>
      </c>
      <c r="M20" s="54">
        <f>SUM(I20:L20)</f>
        <v>0</v>
      </c>
    </row>
    <row r="21" spans="1:13" ht="15.95" customHeight="1">
      <c r="A21" s="24" t="s">
        <v>114</v>
      </c>
      <c r="B21" s="45">
        <f>'Lake-Sumter'!C19</f>
        <v>0</v>
      </c>
      <c r="C21" s="45">
        <f>'Lake-Sumter'!D19</f>
        <v>3000</v>
      </c>
      <c r="D21" s="45">
        <f>'Lake-Sumter'!E19</f>
        <v>33178.980000000003</v>
      </c>
      <c r="E21" s="52">
        <f>'Lake-Sumter'!F19</f>
        <v>20144</v>
      </c>
      <c r="F21" s="54">
        <f t="shared" si="0"/>
        <v>56322.98</v>
      </c>
      <c r="H21" s="24" t="s">
        <v>114</v>
      </c>
      <c r="I21" s="45">
        <f>'Lake-Sumter'!C32</f>
        <v>6930</v>
      </c>
      <c r="J21" s="45">
        <f>'Lake-Sumter'!D32</f>
        <v>34319.4</v>
      </c>
      <c r="K21" s="45">
        <f>'Lake-Sumter'!E32</f>
        <v>128597.08</v>
      </c>
      <c r="L21" s="52">
        <f>'Lake-Sumter'!F32</f>
        <v>7800</v>
      </c>
      <c r="M21" s="54">
        <f t="shared" si="1"/>
        <v>177646.48</v>
      </c>
    </row>
    <row r="22" spans="1:13" ht="15.95" customHeight="1">
      <c r="A22" s="24" t="s">
        <v>99</v>
      </c>
      <c r="B22" s="45">
        <f>'State College of Florida'!C19</f>
        <v>199361.7</v>
      </c>
      <c r="C22" s="45">
        <f>'State College of Florida'!D19</f>
        <v>0</v>
      </c>
      <c r="D22" s="45">
        <f>'State College of Florida'!E19</f>
        <v>1934885.78</v>
      </c>
      <c r="E22" s="52">
        <f>'State College of Florida'!F19</f>
        <v>12884.47</v>
      </c>
      <c r="F22" s="54">
        <f>SUM(B22:E22)</f>
        <v>2147131.9500000002</v>
      </c>
      <c r="H22" s="24" t="s">
        <v>99</v>
      </c>
      <c r="I22" s="45">
        <f>'State College of Florida'!C32</f>
        <v>407.48</v>
      </c>
      <c r="J22" s="45">
        <f>'State College of Florida'!D32</f>
        <v>0</v>
      </c>
      <c r="K22" s="45">
        <f>'State College of Florida'!E32</f>
        <v>1041.55</v>
      </c>
      <c r="L22" s="52">
        <f>'State College of Florida'!F32</f>
        <v>6876.35</v>
      </c>
      <c r="M22" s="54">
        <f>SUM(I22:L22)</f>
        <v>8325.380000000001</v>
      </c>
    </row>
    <row r="23" spans="1:13" ht="15.95" customHeight="1">
      <c r="A23" s="24" t="s">
        <v>100</v>
      </c>
      <c r="B23" s="45">
        <f>'Miami Dade'!C19</f>
        <v>2675681.2200000002</v>
      </c>
      <c r="C23" s="45">
        <f>'Miami Dade'!D19</f>
        <v>25919.1</v>
      </c>
      <c r="D23" s="45">
        <f>'Miami Dade'!E19</f>
        <v>681317.46</v>
      </c>
      <c r="E23" s="52">
        <f>'Miami Dade'!F19</f>
        <v>610454.81999999995</v>
      </c>
      <c r="F23" s="54">
        <f t="shared" si="0"/>
        <v>3993372.6</v>
      </c>
      <c r="H23" s="24" t="s">
        <v>100</v>
      </c>
      <c r="I23" s="45">
        <f>'Miami Dade'!C32</f>
        <v>0</v>
      </c>
      <c r="J23" s="45">
        <f>'Miami Dade'!D32</f>
        <v>0</v>
      </c>
      <c r="K23" s="45">
        <f>'Miami Dade'!E32</f>
        <v>0</v>
      </c>
      <c r="L23" s="52">
        <f>'Miami Dade'!F32</f>
        <v>0</v>
      </c>
      <c r="M23" s="54">
        <f t="shared" si="1"/>
        <v>0</v>
      </c>
    </row>
    <row r="24" spans="1:13" ht="15.95" customHeight="1">
      <c r="A24" s="24" t="s">
        <v>116</v>
      </c>
      <c r="B24" s="45">
        <f>'North Florida'!C19</f>
        <v>0</v>
      </c>
      <c r="C24" s="45">
        <f>'North Florida'!D19</f>
        <v>0</v>
      </c>
      <c r="D24" s="45">
        <f>'North Florida'!E19</f>
        <v>0</v>
      </c>
      <c r="E24" s="52">
        <f>'North Florida'!F19</f>
        <v>0</v>
      </c>
      <c r="F24" s="54">
        <f t="shared" si="0"/>
        <v>0</v>
      </c>
      <c r="H24" s="24" t="s">
        <v>116</v>
      </c>
      <c r="I24" s="45">
        <f>'North Florida'!C32</f>
        <v>0</v>
      </c>
      <c r="J24" s="45">
        <f>'North Florida'!D32</f>
        <v>0</v>
      </c>
      <c r="K24" s="45">
        <f>'North Florida'!E32</f>
        <v>0</v>
      </c>
      <c r="L24" s="52">
        <f>'North Florida'!F32</f>
        <v>0</v>
      </c>
      <c r="M24" s="54">
        <f t="shared" si="1"/>
        <v>0</v>
      </c>
    </row>
    <row r="25" spans="1:13" ht="15.95" customHeight="1">
      <c r="A25" s="24" t="s">
        <v>101</v>
      </c>
      <c r="B25" s="45">
        <f>'Northwest Florida '!C19</f>
        <v>0</v>
      </c>
      <c r="C25" s="45">
        <f>'Northwest Florida '!D19</f>
        <v>19700</v>
      </c>
      <c r="D25" s="45">
        <f>'Northwest Florida '!E19</f>
        <v>88737</v>
      </c>
      <c r="E25" s="52">
        <f>'Northwest Florida '!F19</f>
        <v>0</v>
      </c>
      <c r="F25" s="54">
        <f t="shared" si="0"/>
        <v>108437</v>
      </c>
      <c r="H25" s="24" t="s">
        <v>101</v>
      </c>
      <c r="I25" s="45">
        <f>'Northwest Florida '!C32</f>
        <v>0</v>
      </c>
      <c r="J25" s="45">
        <f>'Northwest Florida '!D32</f>
        <v>0</v>
      </c>
      <c r="K25" s="45">
        <f>'Northwest Florida '!E32</f>
        <v>0</v>
      </c>
      <c r="L25" s="52">
        <f>'Northwest Florida '!F32</f>
        <v>0</v>
      </c>
      <c r="M25" s="54">
        <f t="shared" si="1"/>
        <v>0</v>
      </c>
    </row>
    <row r="26" spans="1:13" ht="15.95" customHeight="1">
      <c r="A26" s="24" t="s">
        <v>102</v>
      </c>
      <c r="B26" s="45">
        <f>'Palm Beach'!C19</f>
        <v>855797.33</v>
      </c>
      <c r="C26" s="45">
        <f>'Palm Beach'!D19</f>
        <v>10674</v>
      </c>
      <c r="D26" s="45">
        <f>'Palm Beach'!E19</f>
        <v>602435.29</v>
      </c>
      <c r="E26" s="52">
        <f>'Palm Beach'!F19</f>
        <v>1427889.5999999999</v>
      </c>
      <c r="F26" s="54">
        <f t="shared" si="0"/>
        <v>2896796.2199999997</v>
      </c>
      <c r="H26" s="24" t="s">
        <v>102</v>
      </c>
      <c r="I26" s="45">
        <f>'Palm Beach'!C32</f>
        <v>0</v>
      </c>
      <c r="J26" s="45">
        <f>'Palm Beach'!D32</f>
        <v>0</v>
      </c>
      <c r="K26" s="45">
        <f>'Palm Beach'!E32</f>
        <v>0</v>
      </c>
      <c r="L26" s="52">
        <f>'Palm Beach'!F32</f>
        <v>0</v>
      </c>
      <c r="M26" s="54">
        <f t="shared" si="1"/>
        <v>0</v>
      </c>
    </row>
    <row r="27" spans="1:13" ht="15.95" customHeight="1">
      <c r="A27" s="24" t="s">
        <v>103</v>
      </c>
      <c r="B27" s="45">
        <f>'Pasco-Hernando'!C19</f>
        <v>5850</v>
      </c>
      <c r="C27" s="45">
        <f>'Pasco-Hernando'!D19</f>
        <v>0</v>
      </c>
      <c r="D27" s="45">
        <f>'Pasco-Hernando'!E19</f>
        <v>54029.83</v>
      </c>
      <c r="E27" s="52">
        <f>'Pasco-Hernando'!F19</f>
        <v>126992.57</v>
      </c>
      <c r="F27" s="54">
        <f t="shared" si="0"/>
        <v>186872.40000000002</v>
      </c>
      <c r="H27" s="24" t="s">
        <v>103</v>
      </c>
      <c r="I27" s="45">
        <f>'Pasco-Hernando'!C32</f>
        <v>0</v>
      </c>
      <c r="J27" s="45">
        <f>'Pasco-Hernando'!D32</f>
        <v>0</v>
      </c>
      <c r="K27" s="45">
        <f>'Pasco-Hernando'!E32</f>
        <v>0</v>
      </c>
      <c r="L27" s="52">
        <f>'Pasco-Hernando'!F32</f>
        <v>0</v>
      </c>
      <c r="M27" s="54">
        <f t="shared" si="1"/>
        <v>0</v>
      </c>
    </row>
    <row r="28" spans="1:13" ht="15.95" customHeight="1">
      <c r="A28" s="24" t="s">
        <v>104</v>
      </c>
      <c r="B28" s="45">
        <f>Pensacola!C19</f>
        <v>4038</v>
      </c>
      <c r="C28" s="45">
        <f>Pensacola!D19</f>
        <v>0</v>
      </c>
      <c r="D28" s="45">
        <f>Pensacola!E19</f>
        <v>0</v>
      </c>
      <c r="E28" s="52">
        <f>Pensacola!F19</f>
        <v>2690</v>
      </c>
      <c r="F28" s="54">
        <f t="shared" si="0"/>
        <v>6728</v>
      </c>
      <c r="H28" s="24" t="s">
        <v>104</v>
      </c>
      <c r="I28" s="45">
        <f>Pensacola!C32</f>
        <v>2000</v>
      </c>
      <c r="J28" s="45">
        <f>Pensacola!D32</f>
        <v>2500</v>
      </c>
      <c r="K28" s="45">
        <f>Pensacola!E32</f>
        <v>91169.91</v>
      </c>
      <c r="L28" s="52">
        <f>Pensacola!F32</f>
        <v>318702.09999999998</v>
      </c>
      <c r="M28" s="54">
        <f t="shared" si="1"/>
        <v>414372.01</v>
      </c>
    </row>
    <row r="29" spans="1:13" ht="15.95" customHeight="1">
      <c r="A29" s="24" t="s">
        <v>105</v>
      </c>
      <c r="B29" s="45">
        <f>'Polk '!C19</f>
        <v>2190600.44</v>
      </c>
      <c r="C29" s="45">
        <f>'Polk '!D19</f>
        <v>2500</v>
      </c>
      <c r="D29" s="45">
        <f>'Polk '!E19</f>
        <v>20900.689999999999</v>
      </c>
      <c r="E29" s="52">
        <f>'Polk '!F19</f>
        <v>133494.95000000001</v>
      </c>
      <c r="F29" s="54">
        <f t="shared" si="0"/>
        <v>2347496.08</v>
      </c>
      <c r="H29" s="24" t="s">
        <v>105</v>
      </c>
      <c r="I29" s="45">
        <f>'Polk '!C32</f>
        <v>0</v>
      </c>
      <c r="J29" s="45">
        <f>'Polk '!D32</f>
        <v>0</v>
      </c>
      <c r="K29" s="45">
        <f>'Polk '!E32</f>
        <v>0</v>
      </c>
      <c r="L29" s="52">
        <f>'Polk '!F32</f>
        <v>0</v>
      </c>
      <c r="M29" s="54">
        <f t="shared" si="1"/>
        <v>0</v>
      </c>
    </row>
    <row r="30" spans="1:13" ht="15.95" customHeight="1">
      <c r="A30" s="24" t="s">
        <v>106</v>
      </c>
      <c r="B30" s="45">
        <f>'Saint Johns River'!C19</f>
        <v>266836.51</v>
      </c>
      <c r="C30" s="45">
        <f>'Saint Johns River'!D19</f>
        <v>4000</v>
      </c>
      <c r="D30" s="45">
        <f>'Saint Johns River'!E19</f>
        <v>505</v>
      </c>
      <c r="E30" s="52">
        <f>'Saint Johns River'!F19</f>
        <v>66415.240000000005</v>
      </c>
      <c r="F30" s="54">
        <f t="shared" si="0"/>
        <v>337756.75</v>
      </c>
      <c r="H30" s="24" t="s">
        <v>106</v>
      </c>
      <c r="I30" s="45">
        <f>'Saint Johns River'!C32</f>
        <v>322200</v>
      </c>
      <c r="J30" s="45">
        <f>'Saint Johns River'!D32</f>
        <v>0</v>
      </c>
      <c r="K30" s="45">
        <f>'Saint Johns River'!E32</f>
        <v>53489.54</v>
      </c>
      <c r="L30" s="52">
        <f>'Saint Johns River'!F32</f>
        <v>26543.99</v>
      </c>
      <c r="M30" s="54">
        <f t="shared" si="1"/>
        <v>402233.52999999997</v>
      </c>
    </row>
    <row r="31" spans="1:13" ht="15.95" customHeight="1">
      <c r="A31" s="24" t="s">
        <v>107</v>
      </c>
      <c r="B31" s="45">
        <f>'Saint Pete'!C19</f>
        <v>3182.42</v>
      </c>
      <c r="C31" s="45">
        <f>'Saint Pete'!D19</f>
        <v>0</v>
      </c>
      <c r="D31" s="45">
        <f>'Saint Pete'!E19</f>
        <v>364355.35</v>
      </c>
      <c r="E31" s="52">
        <f>'Saint Pete'!F19</f>
        <v>28935</v>
      </c>
      <c r="F31" s="54">
        <f t="shared" si="0"/>
        <v>396472.76999999996</v>
      </c>
      <c r="H31" s="24" t="s">
        <v>107</v>
      </c>
      <c r="I31" s="45">
        <f>'Saint Pete'!C32</f>
        <v>0</v>
      </c>
      <c r="J31" s="45">
        <f>'Saint Pete'!D32</f>
        <v>0</v>
      </c>
      <c r="K31" s="45">
        <f>'Saint Pete'!E32</f>
        <v>0</v>
      </c>
      <c r="L31" s="52">
        <f>'Saint Pete'!F32</f>
        <v>0</v>
      </c>
      <c r="M31" s="54">
        <f t="shared" si="1"/>
        <v>0</v>
      </c>
    </row>
    <row r="32" spans="1:13" ht="15.95" customHeight="1">
      <c r="A32" s="24" t="s">
        <v>108</v>
      </c>
      <c r="B32" s="45">
        <f>'Santa Fe'!C19</f>
        <v>169805.7</v>
      </c>
      <c r="C32" s="45">
        <f>'Santa Fe'!D19</f>
        <v>0</v>
      </c>
      <c r="D32" s="45">
        <f>'Santa Fe'!E19</f>
        <v>526483.04</v>
      </c>
      <c r="E32" s="52">
        <f>'Santa Fe'!F19</f>
        <v>3018195.2</v>
      </c>
      <c r="F32" s="54">
        <f t="shared" si="0"/>
        <v>3714483.9400000004</v>
      </c>
      <c r="H32" s="24" t="s">
        <v>108</v>
      </c>
      <c r="I32" s="45">
        <f>'Santa Fe'!C32</f>
        <v>933411.4</v>
      </c>
      <c r="J32" s="45">
        <f>'Santa Fe'!D32</f>
        <v>0</v>
      </c>
      <c r="K32" s="45">
        <f>'Santa Fe'!E32</f>
        <v>95116.400000000009</v>
      </c>
      <c r="L32" s="52">
        <f>'Santa Fe'!F32</f>
        <v>133867.13999999998</v>
      </c>
      <c r="M32" s="54">
        <f t="shared" si="1"/>
        <v>1162394.94</v>
      </c>
    </row>
    <row r="33" spans="1:13" ht="15.95" customHeight="1">
      <c r="A33" s="24" t="s">
        <v>109</v>
      </c>
      <c r="B33" s="45">
        <f>Seminole!C19</f>
        <v>1194972.06</v>
      </c>
      <c r="C33" s="45">
        <f>Seminole!D19</f>
        <v>52494</v>
      </c>
      <c r="D33" s="45">
        <f>Seminole!E19</f>
        <v>271185.96999999997</v>
      </c>
      <c r="E33" s="52">
        <f>Seminole!F19</f>
        <v>403667.87</v>
      </c>
      <c r="F33" s="54">
        <f t="shared" si="0"/>
        <v>1922319.9</v>
      </c>
      <c r="H33" s="24" t="s">
        <v>109</v>
      </c>
      <c r="I33" s="45">
        <f>Seminole!C32</f>
        <v>10515</v>
      </c>
      <c r="J33" s="45">
        <f>Seminole!D32</f>
        <v>194905.46</v>
      </c>
      <c r="K33" s="45">
        <f>Seminole!E32</f>
        <v>37320.089999999997</v>
      </c>
      <c r="L33" s="52">
        <f>Seminole!F32</f>
        <v>91278.23000000001</v>
      </c>
      <c r="M33" s="54">
        <f t="shared" si="1"/>
        <v>334018.78000000003</v>
      </c>
    </row>
    <row r="34" spans="1:13" ht="15.95" customHeight="1">
      <c r="A34" s="24" t="s">
        <v>117</v>
      </c>
      <c r="B34" s="45">
        <f>'South Florida '!C19</f>
        <v>0</v>
      </c>
      <c r="C34" s="45">
        <f>'South Florida '!D19</f>
        <v>16559.37</v>
      </c>
      <c r="D34" s="45">
        <f>'South Florida '!E19</f>
        <v>14086.38</v>
      </c>
      <c r="E34" s="52">
        <f>'South Florida '!F19</f>
        <v>4550.96</v>
      </c>
      <c r="F34" s="54">
        <f t="shared" si="0"/>
        <v>35196.71</v>
      </c>
      <c r="H34" s="24" t="s">
        <v>117</v>
      </c>
      <c r="I34" s="45">
        <f>'South Florida '!C32</f>
        <v>0</v>
      </c>
      <c r="J34" s="45">
        <f>'South Florida '!D32</f>
        <v>625</v>
      </c>
      <c r="K34" s="45">
        <f>'South Florida '!E32</f>
        <v>14608.97</v>
      </c>
      <c r="L34" s="52">
        <f>'South Florida '!F32</f>
        <v>33432.520000000004</v>
      </c>
      <c r="M34" s="54">
        <f t="shared" si="1"/>
        <v>48666.490000000005</v>
      </c>
    </row>
    <row r="35" spans="1:13" ht="15.95" customHeight="1">
      <c r="A35" s="24" t="s">
        <v>110</v>
      </c>
      <c r="B35" s="45">
        <f>Tallahassee!C19</f>
        <v>0</v>
      </c>
      <c r="C35" s="45">
        <f>Tallahassee!D19</f>
        <v>159310.87</v>
      </c>
      <c r="D35" s="45">
        <f>Tallahassee!E19</f>
        <v>421618.42000000004</v>
      </c>
      <c r="E35" s="52">
        <f>Tallahassee!F19</f>
        <v>542618.65</v>
      </c>
      <c r="F35" s="54">
        <f t="shared" si="0"/>
        <v>1123547.94</v>
      </c>
      <c r="H35" s="24" t="s">
        <v>110</v>
      </c>
      <c r="I35" s="45">
        <f>Tallahassee!C32</f>
        <v>0</v>
      </c>
      <c r="J35" s="45">
        <f>Tallahassee!D32</f>
        <v>0</v>
      </c>
      <c r="K35" s="45">
        <f>Tallahassee!E32</f>
        <v>0</v>
      </c>
      <c r="L35" s="52">
        <f>Tallahassee!F32</f>
        <v>0</v>
      </c>
      <c r="M35" s="54">
        <f t="shared" si="1"/>
        <v>0</v>
      </c>
    </row>
    <row r="36" spans="1:13" ht="15.95" customHeight="1" thickBot="1">
      <c r="A36" s="29" t="s">
        <v>111</v>
      </c>
      <c r="B36" s="45">
        <f>Valencia!C19</f>
        <v>425808.84</v>
      </c>
      <c r="C36" s="45">
        <f>Valencia!D19</f>
        <v>0</v>
      </c>
      <c r="D36" s="45">
        <f>Valencia!E19</f>
        <v>111670.26</v>
      </c>
      <c r="E36" s="52">
        <f>Valencia!F19</f>
        <v>576941.85</v>
      </c>
      <c r="F36" s="55">
        <f t="shared" si="0"/>
        <v>1114420.95</v>
      </c>
      <c r="H36" s="29" t="s">
        <v>111</v>
      </c>
      <c r="I36" s="45">
        <f>Valencia!C32</f>
        <v>0</v>
      </c>
      <c r="J36" s="45">
        <f>Valencia!D32</f>
        <v>0</v>
      </c>
      <c r="K36" s="45">
        <f>Valencia!E32</f>
        <v>0</v>
      </c>
      <c r="L36" s="52">
        <f>Valencia!F32</f>
        <v>0</v>
      </c>
      <c r="M36" s="55">
        <f t="shared" si="1"/>
        <v>0</v>
      </c>
    </row>
    <row r="37" spans="1:13" ht="21.95" customHeight="1" thickBot="1">
      <c r="A37" s="76" t="s">
        <v>65</v>
      </c>
      <c r="B37" s="39">
        <f>SUM(B9:B36)</f>
        <v>13064250.93</v>
      </c>
      <c r="C37" s="39">
        <f>SUM(C9:C36)</f>
        <v>2346916.2400000002</v>
      </c>
      <c r="D37" s="39">
        <f>SUM(D9:D36)</f>
        <v>6634040.6200000001</v>
      </c>
      <c r="E37" s="39">
        <f>SUM(E9:E36)</f>
        <v>9987302.4900000002</v>
      </c>
      <c r="F37" s="56">
        <f>SUM(F9:F36)</f>
        <v>32032510.280000001</v>
      </c>
      <c r="H37" s="76" t="s">
        <v>65</v>
      </c>
      <c r="I37" s="39">
        <f>SUM(I9:I36)</f>
        <v>2886350.2399999998</v>
      </c>
      <c r="J37" s="39">
        <f>SUM(J9:J36)</f>
        <v>855414.66</v>
      </c>
      <c r="K37" s="39">
        <f>SUM(K9:K36)</f>
        <v>3675012.6799999997</v>
      </c>
      <c r="L37" s="39">
        <f>SUM(L9:L36)</f>
        <v>3408292.7300000009</v>
      </c>
      <c r="M37" s="56">
        <f>SUM(M9:M36)</f>
        <v>10825070.309999999</v>
      </c>
    </row>
    <row r="38" spans="1:13">
      <c r="F38" s="16"/>
      <c r="I38" s="12"/>
      <c r="J38" s="12"/>
      <c r="K38" s="6"/>
      <c r="L38" s="1"/>
      <c r="M38" s="16"/>
    </row>
    <row r="39" spans="1:13">
      <c r="F39" s="12"/>
    </row>
    <row r="40" spans="1:13">
      <c r="D40" s="12"/>
      <c r="E40" s="12"/>
      <c r="F40" s="12"/>
    </row>
    <row r="41" spans="1:13" ht="18">
      <c r="F41" s="16"/>
      <c r="M41" s="70"/>
    </row>
  </sheetData>
  <printOptions horizontalCentered="1"/>
  <pageMargins left="0.75" right="0.75" top="1" bottom="1" header="0.3" footer="0.55000000000000004"/>
  <pageSetup scale="65" orientation="landscape" r:id="rId1"/>
  <colBreaks count="1" manualBreakCount="1">
    <brk id="7" max="3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Q40"/>
  <sheetViews>
    <sheetView showGridLines="0" zoomScale="70" zoomScaleNormal="70" workbookViewId="0">
      <selection activeCell="J1" activeCellId="1" sqref="A1:H6 J1:Q6"/>
    </sheetView>
  </sheetViews>
  <sheetFormatPr defaultColWidth="4.7109375" defaultRowHeight="12.75"/>
  <cols>
    <col min="1" max="1" width="49.5703125" style="91" customWidth="1"/>
    <col min="2" max="2" width="18.5703125" style="91" customWidth="1"/>
    <col min="3" max="3" width="19.42578125" style="91" customWidth="1"/>
    <col min="4" max="4" width="21.7109375" style="91" customWidth="1"/>
    <col min="5" max="5" width="18.5703125" style="91" customWidth="1"/>
    <col min="6" max="6" width="19.7109375" style="91" customWidth="1"/>
    <col min="7" max="7" width="17.28515625" style="91" customWidth="1"/>
    <col min="8" max="8" width="20.28515625" style="91" customWidth="1"/>
    <col min="9" max="9" width="2.42578125" style="91" customWidth="1"/>
    <col min="10" max="10" width="50" style="91" customWidth="1"/>
    <col min="11" max="11" width="17.5703125" style="91" customWidth="1"/>
    <col min="12" max="12" width="18.7109375" style="91" customWidth="1"/>
    <col min="13" max="13" width="16.5703125" style="91" customWidth="1"/>
    <col min="14" max="14" width="17.140625" style="91" customWidth="1"/>
    <col min="15" max="15" width="18.28515625" style="91" customWidth="1"/>
    <col min="16" max="16" width="16.42578125" style="91" customWidth="1"/>
    <col min="17" max="17" width="19.7109375" style="91" customWidth="1"/>
    <col min="18" max="18" width="31.7109375" style="91" customWidth="1"/>
    <col min="19" max="16384" width="4.7109375" style="91"/>
  </cols>
  <sheetData>
    <row r="1" spans="1:17" ht="18" customHeight="1">
      <c r="A1" s="244" t="s">
        <v>62</v>
      </c>
      <c r="B1" s="244"/>
      <c r="C1" s="244"/>
      <c r="D1" s="244"/>
      <c r="E1" s="244"/>
      <c r="F1" s="244"/>
      <c r="G1" s="244"/>
      <c r="H1" s="244"/>
      <c r="I1" s="2"/>
      <c r="J1" s="244" t="s">
        <v>62</v>
      </c>
      <c r="K1" s="244"/>
      <c r="L1" s="244"/>
      <c r="M1" s="244"/>
      <c r="N1" s="244"/>
      <c r="O1" s="244"/>
      <c r="P1" s="244"/>
      <c r="Q1" s="244"/>
    </row>
    <row r="2" spans="1:17" ht="18" customHeight="1">
      <c r="A2" s="244" t="s">
        <v>63</v>
      </c>
      <c r="B2" s="244"/>
      <c r="C2" s="244"/>
      <c r="D2" s="244"/>
      <c r="E2" s="244"/>
      <c r="F2" s="244"/>
      <c r="G2" s="244"/>
      <c r="H2" s="244"/>
      <c r="I2" s="2"/>
      <c r="J2" s="244" t="s">
        <v>63</v>
      </c>
      <c r="K2" s="244"/>
      <c r="L2" s="244"/>
      <c r="M2" s="244"/>
      <c r="N2" s="244"/>
      <c r="O2" s="244"/>
      <c r="P2" s="244"/>
      <c r="Q2" s="244"/>
    </row>
    <row r="3" spans="1:17" ht="18" customHeight="1">
      <c r="A3" s="245" t="s">
        <v>82</v>
      </c>
      <c r="B3" s="245"/>
      <c r="C3" s="245"/>
      <c r="D3" s="245"/>
      <c r="E3" s="245"/>
      <c r="F3" s="245"/>
      <c r="G3" s="245"/>
      <c r="H3" s="245"/>
      <c r="I3" s="2"/>
      <c r="J3" s="251" t="s">
        <v>81</v>
      </c>
      <c r="K3" s="251"/>
      <c r="L3" s="251"/>
      <c r="M3" s="251"/>
      <c r="N3" s="251"/>
      <c r="O3" s="251"/>
      <c r="P3" s="251"/>
      <c r="Q3" s="251"/>
    </row>
    <row r="4" spans="1:17" ht="18" customHeight="1">
      <c r="A4" s="242" t="str">
        <f>System!A4</f>
        <v>Fiscal Year:   July 1, 2017 Through June 30, 2018</v>
      </c>
      <c r="B4" s="242"/>
      <c r="C4" s="242"/>
      <c r="D4" s="242"/>
      <c r="E4" s="242"/>
      <c r="F4" s="242"/>
      <c r="G4" s="242"/>
      <c r="H4" s="242"/>
      <c r="I4" s="2"/>
      <c r="J4" s="251" t="s">
        <v>73</v>
      </c>
      <c r="K4" s="251"/>
      <c r="L4" s="251"/>
      <c r="M4" s="251"/>
      <c r="N4" s="251"/>
      <c r="O4" s="251"/>
      <c r="P4" s="251"/>
      <c r="Q4" s="251"/>
    </row>
    <row r="5" spans="1:17" ht="18" customHeight="1">
      <c r="A5" s="242"/>
      <c r="B5" s="242"/>
      <c r="C5" s="242"/>
      <c r="D5" s="242"/>
      <c r="E5" s="242"/>
      <c r="F5" s="242"/>
      <c r="G5" s="242"/>
      <c r="H5" s="242"/>
      <c r="I5" s="2"/>
      <c r="J5" s="242" t="str">
        <f>System!A4</f>
        <v>Fiscal Year:   July 1, 2017 Through June 30, 2018</v>
      </c>
      <c r="K5" s="242"/>
      <c r="L5" s="242"/>
      <c r="M5" s="242"/>
      <c r="N5" s="242"/>
      <c r="O5" s="242"/>
      <c r="P5" s="242"/>
      <c r="Q5" s="242"/>
    </row>
    <row r="6" spans="1:17" ht="18" customHeight="1">
      <c r="A6" s="252"/>
      <c r="B6" s="253"/>
      <c r="C6" s="253"/>
      <c r="D6" s="254"/>
      <c r="E6" s="252"/>
      <c r="F6" s="252"/>
      <c r="G6" s="252"/>
      <c r="H6" s="252"/>
      <c r="I6" s="2"/>
      <c r="J6" s="252"/>
      <c r="K6" s="253"/>
      <c r="L6" s="253"/>
      <c r="M6" s="254"/>
      <c r="N6" s="252"/>
      <c r="O6" s="252"/>
      <c r="P6" s="252"/>
      <c r="Q6" s="252"/>
    </row>
    <row r="7" spans="1:17" ht="18" customHeight="1" thickBot="1">
      <c r="A7" s="37"/>
      <c r="B7" s="37"/>
      <c r="C7" s="37"/>
      <c r="D7" s="37"/>
      <c r="E7" s="34"/>
      <c r="F7" s="35"/>
      <c r="G7" s="35"/>
      <c r="H7" s="35"/>
      <c r="I7" s="2"/>
      <c r="J7" s="37"/>
      <c r="K7" s="37"/>
      <c r="L7" s="37"/>
      <c r="M7" s="37"/>
      <c r="N7" s="34"/>
      <c r="O7" s="35"/>
      <c r="P7" s="35"/>
      <c r="Q7" s="35"/>
    </row>
    <row r="8" spans="1:17" ht="53.25" customHeight="1" thickBot="1">
      <c r="A8" s="17" t="s">
        <v>64</v>
      </c>
      <c r="B8" s="18" t="s">
        <v>1</v>
      </c>
      <c r="C8" s="19" t="s">
        <v>2</v>
      </c>
      <c r="D8" s="19" t="s">
        <v>120</v>
      </c>
      <c r="E8" s="19" t="s">
        <v>3</v>
      </c>
      <c r="F8" s="19" t="s">
        <v>4</v>
      </c>
      <c r="G8" s="21" t="s">
        <v>14</v>
      </c>
      <c r="H8" s="60" t="s">
        <v>66</v>
      </c>
      <c r="I8" s="46"/>
      <c r="J8" s="17" t="s">
        <v>64</v>
      </c>
      <c r="K8" s="18" t="s">
        <v>1</v>
      </c>
      <c r="L8" s="19" t="s">
        <v>2</v>
      </c>
      <c r="M8" s="19" t="s">
        <v>120</v>
      </c>
      <c r="N8" s="19" t="s">
        <v>3</v>
      </c>
      <c r="O8" s="19" t="s">
        <v>4</v>
      </c>
      <c r="P8" s="21" t="s">
        <v>14</v>
      </c>
      <c r="Q8" s="60" t="s">
        <v>66</v>
      </c>
    </row>
    <row r="9" spans="1:17" ht="15.95" customHeight="1">
      <c r="A9" s="68" t="s">
        <v>90</v>
      </c>
      <c r="B9" s="23">
        <f>'Eastern Florida'!G13</f>
        <v>0</v>
      </c>
      <c r="C9" s="23">
        <f>'Eastern Florida'!G14</f>
        <v>0</v>
      </c>
      <c r="D9" s="23">
        <f>'Eastern Florida'!G15</f>
        <v>2168201</v>
      </c>
      <c r="E9" s="23">
        <f>'Eastern Florida'!G16</f>
        <v>242186</v>
      </c>
      <c r="F9" s="23">
        <f>'Eastern Florida'!G17</f>
        <v>88537</v>
      </c>
      <c r="G9" s="51">
        <f>'Eastern Florida'!G18</f>
        <v>158487</v>
      </c>
      <c r="H9" s="53">
        <f>SUM(B9:G9)</f>
        <v>2657411</v>
      </c>
      <c r="I9" s="2"/>
      <c r="J9" s="68" t="s">
        <v>90</v>
      </c>
      <c r="K9" s="23">
        <f>'Eastern Florida'!G26</f>
        <v>2126</v>
      </c>
      <c r="L9" s="23">
        <f>'Eastern Florida'!G27</f>
        <v>9932</v>
      </c>
      <c r="M9" s="23">
        <f>'Eastern Florida'!G28</f>
        <v>0</v>
      </c>
      <c r="N9" s="23">
        <f>'Eastern Florida'!G29</f>
        <v>0</v>
      </c>
      <c r="O9" s="23">
        <f>'Eastern Florida'!G30</f>
        <v>17450</v>
      </c>
      <c r="P9" s="51">
        <f>'Eastern Florida'!G31</f>
        <v>0</v>
      </c>
      <c r="Q9" s="53">
        <f>SUM(K9:P9)</f>
        <v>29508</v>
      </c>
    </row>
    <row r="10" spans="1:17" ht="15.95" customHeight="1">
      <c r="A10" s="24" t="s">
        <v>91</v>
      </c>
      <c r="B10" s="25">
        <f>Broward!G13</f>
        <v>1255354.47</v>
      </c>
      <c r="C10" s="25">
        <f>Broward!G14</f>
        <v>4218034.91</v>
      </c>
      <c r="D10" s="25">
        <f>Broward!G15</f>
        <v>321210.01</v>
      </c>
      <c r="E10" s="25">
        <f>Broward!G16</f>
        <v>0</v>
      </c>
      <c r="F10" s="25">
        <f>Broward!G17</f>
        <v>509639.89</v>
      </c>
      <c r="G10" s="57">
        <f>Broward!G18</f>
        <v>8032</v>
      </c>
      <c r="H10" s="61">
        <f t="shared" ref="H10:H36" si="0">SUM(B10:G10)</f>
        <v>6312271.2799999993</v>
      </c>
      <c r="I10" s="2"/>
      <c r="J10" s="24" t="s">
        <v>91</v>
      </c>
      <c r="K10" s="25">
        <f>Broward!G26</f>
        <v>0</v>
      </c>
      <c r="L10" s="25">
        <f>Broward!G27</f>
        <v>0</v>
      </c>
      <c r="M10" s="25">
        <f>Broward!G28</f>
        <v>0</v>
      </c>
      <c r="N10" s="25">
        <f>Broward!G29</f>
        <v>0</v>
      </c>
      <c r="O10" s="25">
        <f>Broward!G30</f>
        <v>0</v>
      </c>
      <c r="P10" s="57">
        <f>Broward!G31</f>
        <v>0</v>
      </c>
      <c r="Q10" s="61">
        <f>SUM(K10:P10)</f>
        <v>0</v>
      </c>
    </row>
    <row r="11" spans="1:17" ht="15.95" customHeight="1">
      <c r="A11" s="24" t="s">
        <v>92</v>
      </c>
      <c r="B11" s="25">
        <f>'Central Florida'!$G13</f>
        <v>0</v>
      </c>
      <c r="C11" s="25">
        <f>'Central Florida'!$G14</f>
        <v>16987.5</v>
      </c>
      <c r="D11" s="25">
        <f>'Central Florida'!$G15</f>
        <v>0</v>
      </c>
      <c r="E11" s="25">
        <f>'Central Florida'!$G16</f>
        <v>0</v>
      </c>
      <c r="F11" s="25">
        <f>'Central Florida'!$G17</f>
        <v>36410.050000000003</v>
      </c>
      <c r="G11" s="57">
        <f>'Central Florida'!$G18</f>
        <v>14780</v>
      </c>
      <c r="H11" s="61">
        <f>SUM(B11:G11)</f>
        <v>68177.55</v>
      </c>
      <c r="I11" s="2"/>
      <c r="J11" s="24" t="s">
        <v>92</v>
      </c>
      <c r="K11" s="25">
        <f>'Central Florida'!$G26</f>
        <v>0</v>
      </c>
      <c r="L11" s="25">
        <f>'Central Florida'!$G27</f>
        <v>0</v>
      </c>
      <c r="M11" s="25">
        <f>'Central Florida'!$G28</f>
        <v>0</v>
      </c>
      <c r="N11" s="25">
        <f>'Central Florida'!$G29</f>
        <v>0</v>
      </c>
      <c r="O11" s="25">
        <f>'Central Florida'!$G30</f>
        <v>0</v>
      </c>
      <c r="P11" s="57">
        <f>'Central Florida'!$G31</f>
        <v>0</v>
      </c>
      <c r="Q11" s="61">
        <f>SUM(K11:P11)</f>
        <v>0</v>
      </c>
    </row>
    <row r="12" spans="1:17" ht="15.95" customHeight="1">
      <c r="A12" s="24" t="s">
        <v>112</v>
      </c>
      <c r="B12" s="25">
        <f>Chipola!G13</f>
        <v>10922.849999999999</v>
      </c>
      <c r="C12" s="25">
        <f>Chipola!G14</f>
        <v>48494.16</v>
      </c>
      <c r="D12" s="25">
        <f>Chipola!G15</f>
        <v>0</v>
      </c>
      <c r="E12" s="25">
        <f>Chipola!G16</f>
        <v>0</v>
      </c>
      <c r="F12" s="25">
        <f>Chipola!G17</f>
        <v>29606.100000000002</v>
      </c>
      <c r="G12" s="57">
        <f>Chipola!G18</f>
        <v>12426.03</v>
      </c>
      <c r="H12" s="61">
        <f t="shared" si="0"/>
        <v>101449.14</v>
      </c>
      <c r="I12" s="2"/>
      <c r="J12" s="24" t="s">
        <v>112</v>
      </c>
      <c r="K12" s="25">
        <f>Chipola!G26</f>
        <v>0</v>
      </c>
      <c r="L12" s="25">
        <f>Chipola!G27</f>
        <v>0</v>
      </c>
      <c r="M12" s="25">
        <f>Chipola!G28</f>
        <v>0</v>
      </c>
      <c r="N12" s="25">
        <f>Chipola!G29</f>
        <v>0</v>
      </c>
      <c r="O12" s="25">
        <f>Chipola!G30</f>
        <v>0</v>
      </c>
      <c r="P12" s="57">
        <f>Chipola!G31</f>
        <v>0</v>
      </c>
      <c r="Q12" s="61">
        <f>SUM(K12:P12)</f>
        <v>0</v>
      </c>
    </row>
    <row r="13" spans="1:17" ht="15.95" customHeight="1">
      <c r="A13" s="24" t="s">
        <v>93</v>
      </c>
      <c r="B13" s="25">
        <f>Daytona!$G13</f>
        <v>0</v>
      </c>
      <c r="C13" s="25">
        <f>Daytona!$G14</f>
        <v>0</v>
      </c>
      <c r="D13" s="25">
        <f>Daytona!$G15</f>
        <v>80504</v>
      </c>
      <c r="E13" s="25">
        <f>Daytona!$G16</f>
        <v>0</v>
      </c>
      <c r="F13" s="25">
        <f>Daytona!$G17</f>
        <v>190376</v>
      </c>
      <c r="G13" s="57">
        <f>Daytona!$G18</f>
        <v>0</v>
      </c>
      <c r="H13" s="61">
        <f t="shared" si="0"/>
        <v>270880</v>
      </c>
      <c r="I13" s="2"/>
      <c r="J13" s="24" t="s">
        <v>93</v>
      </c>
      <c r="K13" s="25">
        <f>Daytona!$G26</f>
        <v>158303</v>
      </c>
      <c r="L13" s="25">
        <f>Daytona!$G27</f>
        <v>75419</v>
      </c>
      <c r="M13" s="25">
        <f>Daytona!$G28</f>
        <v>248295</v>
      </c>
      <c r="N13" s="25">
        <f>Daytona!$G29</f>
        <v>0</v>
      </c>
      <c r="O13" s="25">
        <f>Daytona!$G30</f>
        <v>1432241</v>
      </c>
      <c r="P13" s="57">
        <f>Daytona!$G31</f>
        <v>10249</v>
      </c>
      <c r="Q13" s="61">
        <f>SUM(K13:P13)</f>
        <v>1924507</v>
      </c>
    </row>
    <row r="14" spans="1:17" ht="15.95" customHeight="1">
      <c r="A14" s="24" t="s">
        <v>94</v>
      </c>
      <c r="B14" s="25">
        <f>'Florida Southwestern'!$G13</f>
        <v>0</v>
      </c>
      <c r="C14" s="25">
        <f>'Florida Southwestern'!$G14</f>
        <v>2068.9499999999998</v>
      </c>
      <c r="D14" s="25">
        <f>'Florida Southwestern'!$G15</f>
        <v>10549.82</v>
      </c>
      <c r="E14" s="25">
        <f>'Florida Southwestern'!$G16</f>
        <v>0</v>
      </c>
      <c r="F14" s="25">
        <f>'Florida Southwestern'!$G17</f>
        <v>47298.850000000006</v>
      </c>
      <c r="G14" s="57">
        <f>'Florida Southwestern'!$G18</f>
        <v>165</v>
      </c>
      <c r="H14" s="61">
        <f t="shared" si="0"/>
        <v>60082.62000000001</v>
      </c>
      <c r="I14" s="2"/>
      <c r="J14" s="24" t="s">
        <v>94</v>
      </c>
      <c r="K14" s="25">
        <f>'Florida Southwestern'!$G26</f>
        <v>0</v>
      </c>
      <c r="L14" s="25">
        <f>'Florida Southwestern'!$G27</f>
        <v>0</v>
      </c>
      <c r="M14" s="25">
        <f>'Florida Southwestern'!$G28</f>
        <v>0</v>
      </c>
      <c r="N14" s="25">
        <f>'Florida Southwestern'!$G29</f>
        <v>0</v>
      </c>
      <c r="O14" s="25">
        <f>'Florida Southwestern'!$G30</f>
        <v>0</v>
      </c>
      <c r="P14" s="57">
        <f>'Florida Southwestern'!$G31</f>
        <v>0</v>
      </c>
      <c r="Q14" s="61">
        <f t="shared" ref="Q14:Q36" si="1">SUM(K14:P14)</f>
        <v>0</v>
      </c>
    </row>
    <row r="15" spans="1:17" ht="15.95" customHeight="1">
      <c r="A15" s="24" t="s">
        <v>95</v>
      </c>
      <c r="B15" s="28">
        <f>'FSC Jacksonville'!$G13</f>
        <v>0</v>
      </c>
      <c r="C15" s="28">
        <f>'FSC Jacksonville'!$G14</f>
        <v>147703.46000000002</v>
      </c>
      <c r="D15" s="28">
        <f>'FSC Jacksonville'!$G15</f>
        <v>32340.299999999996</v>
      </c>
      <c r="E15" s="28">
        <f>'FSC Jacksonville'!$G16</f>
        <v>0</v>
      </c>
      <c r="F15" s="28">
        <f>'FSC Jacksonville'!$G17</f>
        <v>537629.11</v>
      </c>
      <c r="G15" s="58">
        <f>'FSC Jacksonville'!$G18</f>
        <v>0</v>
      </c>
      <c r="H15" s="61">
        <f>SUM(B15:G15)</f>
        <v>717672.87</v>
      </c>
      <c r="I15" s="2"/>
      <c r="J15" s="24" t="s">
        <v>95</v>
      </c>
      <c r="K15" s="28">
        <f>'FSC Jacksonville'!$G26</f>
        <v>12126.380000000001</v>
      </c>
      <c r="L15" s="28">
        <f>'FSC Jacksonville'!$G27</f>
        <v>266419.02</v>
      </c>
      <c r="M15" s="28">
        <f>'FSC Jacksonville'!$G28</f>
        <v>19625.490000000002</v>
      </c>
      <c r="N15" s="28">
        <f>'FSC Jacksonville'!$G29</f>
        <v>2677.79</v>
      </c>
      <c r="O15" s="28">
        <f>'FSC Jacksonville'!$G30</f>
        <v>2662249.52</v>
      </c>
      <c r="P15" s="58">
        <f>'FSC Jacksonville'!$G31</f>
        <v>0</v>
      </c>
      <c r="Q15" s="61">
        <f>SUM(K15:P15)</f>
        <v>2963098.2</v>
      </c>
    </row>
    <row r="16" spans="1:17" ht="15.95" customHeight="1">
      <c r="A16" s="24" t="s">
        <v>113</v>
      </c>
      <c r="B16" s="28">
        <f>'Florida Keys'!$G13</f>
        <v>0</v>
      </c>
      <c r="C16" s="28">
        <f>'Florida Keys'!$G14</f>
        <v>0</v>
      </c>
      <c r="D16" s="28">
        <f>'Florida Keys'!$G15</f>
        <v>0</v>
      </c>
      <c r="E16" s="28">
        <f>'Florida Keys'!$G16</f>
        <v>0</v>
      </c>
      <c r="F16" s="28">
        <f>'Florida Keys'!$G17</f>
        <v>121.24</v>
      </c>
      <c r="G16" s="58">
        <f>'Florida Keys'!$G18</f>
        <v>0</v>
      </c>
      <c r="H16" s="61">
        <f t="shared" si="0"/>
        <v>121.24</v>
      </c>
      <c r="I16" s="2"/>
      <c r="J16" s="24" t="s">
        <v>113</v>
      </c>
      <c r="K16" s="28">
        <f>'Florida Keys'!$G26</f>
        <v>144.97999999999999</v>
      </c>
      <c r="L16" s="28">
        <f>'Florida Keys'!$G27</f>
        <v>234718</v>
      </c>
      <c r="M16" s="28">
        <f>'Florida Keys'!$G28</f>
        <v>0</v>
      </c>
      <c r="N16" s="28">
        <f>'Florida Keys'!$G29</f>
        <v>0</v>
      </c>
      <c r="O16" s="28">
        <f>'Florida Keys'!$G30</f>
        <v>20573.23</v>
      </c>
      <c r="P16" s="58">
        <f>'Florida Keys'!$G31</f>
        <v>0</v>
      </c>
      <c r="Q16" s="61">
        <f t="shared" si="1"/>
        <v>255436.21000000002</v>
      </c>
    </row>
    <row r="17" spans="1:17" ht="15.95" customHeight="1">
      <c r="A17" s="24" t="s">
        <v>96</v>
      </c>
      <c r="B17" s="28">
        <f>'Gulf Coast'!$G13</f>
        <v>0</v>
      </c>
      <c r="C17" s="28">
        <f>'Gulf Coast'!$G14</f>
        <v>8294.7800000000007</v>
      </c>
      <c r="D17" s="28">
        <f>'Gulf Coast'!$G15</f>
        <v>0</v>
      </c>
      <c r="E17" s="28">
        <f>'Gulf Coast'!$G16</f>
        <v>0</v>
      </c>
      <c r="F17" s="28">
        <f>'Gulf Coast'!$G17</f>
        <v>124533.28</v>
      </c>
      <c r="G17" s="58">
        <f>'Gulf Coast'!$G18</f>
        <v>2626.88</v>
      </c>
      <c r="H17" s="61">
        <f t="shared" si="0"/>
        <v>135454.94</v>
      </c>
      <c r="I17" s="2"/>
      <c r="J17" s="24" t="s">
        <v>96</v>
      </c>
      <c r="K17" s="28">
        <f>'Gulf Coast'!$G26</f>
        <v>5111.7299999999996</v>
      </c>
      <c r="L17" s="28">
        <f>'Gulf Coast'!$G27</f>
        <v>695</v>
      </c>
      <c r="M17" s="28">
        <f>'Gulf Coast'!$G28</f>
        <v>1440</v>
      </c>
      <c r="N17" s="28">
        <f>'Gulf Coast'!$G29</f>
        <v>0</v>
      </c>
      <c r="O17" s="28">
        <f>'Gulf Coast'!$G30</f>
        <v>372786.57</v>
      </c>
      <c r="P17" s="58">
        <f>'Gulf Coast'!$G31</f>
        <v>127923.15000000001</v>
      </c>
      <c r="Q17" s="61">
        <f t="shared" si="1"/>
        <v>507956.45</v>
      </c>
    </row>
    <row r="18" spans="1:17" ht="15.95" customHeight="1">
      <c r="A18" s="24" t="s">
        <v>97</v>
      </c>
      <c r="B18" s="28">
        <f>Hillsborough!$G13</f>
        <v>297859</v>
      </c>
      <c r="C18" s="28">
        <f>Hillsborough!$G14</f>
        <v>261974</v>
      </c>
      <c r="D18" s="28">
        <f>Hillsborough!$G15</f>
        <v>0</v>
      </c>
      <c r="E18" s="28">
        <f>Hillsborough!$G16</f>
        <v>16000</v>
      </c>
      <c r="F18" s="28">
        <f>Hillsborough!$G17</f>
        <v>390913</v>
      </c>
      <c r="G18" s="58">
        <f>Hillsborough!$G18</f>
        <v>0</v>
      </c>
      <c r="H18" s="61">
        <f t="shared" si="0"/>
        <v>966746</v>
      </c>
      <c r="I18" s="2"/>
      <c r="J18" s="24" t="s">
        <v>97</v>
      </c>
      <c r="K18" s="28">
        <f>Hillsborough!$G26</f>
        <v>165809</v>
      </c>
      <c r="L18" s="28">
        <f>Hillsborough!$G27</f>
        <v>495471</v>
      </c>
      <c r="M18" s="28">
        <f>Hillsborough!$G28</f>
        <v>63081</v>
      </c>
      <c r="N18" s="28">
        <f>Hillsborough!$G29</f>
        <v>32549</v>
      </c>
      <c r="O18" s="28">
        <f>Hillsborough!$G30</f>
        <v>1484780</v>
      </c>
      <c r="P18" s="58">
        <f>Hillsborough!$G31</f>
        <v>0</v>
      </c>
      <c r="Q18" s="61">
        <f t="shared" si="1"/>
        <v>2241690</v>
      </c>
    </row>
    <row r="19" spans="1:17" ht="15.95" customHeight="1">
      <c r="A19" s="24" t="s">
        <v>98</v>
      </c>
      <c r="B19" s="28">
        <f>'Indian River'!$G13</f>
        <v>0</v>
      </c>
      <c r="C19" s="28">
        <f>'Indian River'!$G14</f>
        <v>23310.03</v>
      </c>
      <c r="D19" s="28">
        <f>'Indian River'!$G15</f>
        <v>0</v>
      </c>
      <c r="E19" s="28">
        <f>'Indian River'!$G16</f>
        <v>0</v>
      </c>
      <c r="F19" s="28">
        <f>'Indian River'!$G17</f>
        <v>260807.16</v>
      </c>
      <c r="G19" s="58">
        <f>'Indian River'!$G18</f>
        <v>0</v>
      </c>
      <c r="H19" s="61">
        <f t="shared" si="0"/>
        <v>284117.19</v>
      </c>
      <c r="I19" s="2"/>
      <c r="J19" s="24" t="s">
        <v>98</v>
      </c>
      <c r="K19" s="28">
        <f>'Indian River'!$G26</f>
        <v>6020</v>
      </c>
      <c r="L19" s="28">
        <f>'Indian River'!$G27</f>
        <v>151238.32</v>
      </c>
      <c r="M19" s="28">
        <f>'Indian River'!$G28</f>
        <v>0</v>
      </c>
      <c r="N19" s="28">
        <f>'Indian River'!$G29</f>
        <v>0</v>
      </c>
      <c r="O19" s="28">
        <f>'Indian River'!$G30</f>
        <v>197958.52000000002</v>
      </c>
      <c r="P19" s="58">
        <f>'Indian River'!$G31</f>
        <v>0</v>
      </c>
      <c r="Q19" s="61">
        <f t="shared" si="1"/>
        <v>355216.84</v>
      </c>
    </row>
    <row r="20" spans="1:17" ht="15.95" customHeight="1">
      <c r="A20" s="24" t="s">
        <v>115</v>
      </c>
      <c r="B20" s="25">
        <f>'Florida Gateway'!$G13</f>
        <v>8880</v>
      </c>
      <c r="C20" s="25">
        <f>'Florida Gateway'!$G14</f>
        <v>250</v>
      </c>
      <c r="D20" s="25">
        <f>'Florida Gateway'!$G15</f>
        <v>0</v>
      </c>
      <c r="E20" s="25">
        <f>'Florida Gateway'!$G16</f>
        <v>0</v>
      </c>
      <c r="F20" s="25">
        <f>'Florida Gateway'!$G17</f>
        <v>61640.26</v>
      </c>
      <c r="G20" s="57">
        <f>'Florida Gateway'!$G18</f>
        <v>0</v>
      </c>
      <c r="H20" s="61">
        <f>SUM(B20:G20)</f>
        <v>70770.260000000009</v>
      </c>
      <c r="I20" s="2"/>
      <c r="J20" s="24" t="s">
        <v>115</v>
      </c>
      <c r="K20" s="25">
        <f>'Florida Gateway'!$G26</f>
        <v>0</v>
      </c>
      <c r="L20" s="25">
        <f>'Florida Gateway'!$G27</f>
        <v>0</v>
      </c>
      <c r="M20" s="25">
        <f>'Florida Gateway'!$G28</f>
        <v>0</v>
      </c>
      <c r="N20" s="25">
        <f>'Florida Gateway'!$G29</f>
        <v>0</v>
      </c>
      <c r="O20" s="25">
        <f>'Florida Gateway'!$G30</f>
        <v>0</v>
      </c>
      <c r="P20" s="57">
        <f>'Florida Gateway'!$G31</f>
        <v>0</v>
      </c>
      <c r="Q20" s="61">
        <f>SUM(K20:P20)</f>
        <v>0</v>
      </c>
    </row>
    <row r="21" spans="1:17" ht="15.95" customHeight="1">
      <c r="A21" s="24" t="s">
        <v>114</v>
      </c>
      <c r="B21" s="28">
        <f>'Lake-Sumter'!$G13</f>
        <v>33178.980000000003</v>
      </c>
      <c r="C21" s="28">
        <f>'Lake-Sumter'!$G14</f>
        <v>2466</v>
      </c>
      <c r="D21" s="28">
        <f>'Lake-Sumter'!$G15</f>
        <v>0</v>
      </c>
      <c r="E21" s="28">
        <f>'Lake-Sumter'!$G16</f>
        <v>0</v>
      </c>
      <c r="F21" s="28">
        <f>'Lake-Sumter'!$G17</f>
        <v>20678</v>
      </c>
      <c r="G21" s="58">
        <f>'Lake-Sumter'!$G18</f>
        <v>0</v>
      </c>
      <c r="H21" s="61">
        <f t="shared" si="0"/>
        <v>56322.98</v>
      </c>
      <c r="I21" s="2"/>
      <c r="J21" s="24" t="s">
        <v>114</v>
      </c>
      <c r="K21" s="28">
        <f>'Lake-Sumter'!$G26</f>
        <v>3000</v>
      </c>
      <c r="L21" s="28">
        <f>'Lake-Sumter'!$G27</f>
        <v>9730</v>
      </c>
      <c r="M21" s="28">
        <f>'Lake-Sumter'!$G28</f>
        <v>0</v>
      </c>
      <c r="N21" s="28">
        <f>'Lake-Sumter'!$G29</f>
        <v>0</v>
      </c>
      <c r="O21" s="28">
        <f>'Lake-Sumter'!$G30</f>
        <v>164916.48000000001</v>
      </c>
      <c r="P21" s="58">
        <f>'Lake-Sumter'!$G31</f>
        <v>0</v>
      </c>
      <c r="Q21" s="61">
        <f t="shared" si="1"/>
        <v>177646.48</v>
      </c>
    </row>
    <row r="22" spans="1:17" ht="15.95" customHeight="1">
      <c r="A22" s="24" t="s">
        <v>99</v>
      </c>
      <c r="B22" s="28">
        <f>'State College of Florida'!$G13</f>
        <v>0</v>
      </c>
      <c r="C22" s="28">
        <f>'State College of Florida'!$G14</f>
        <v>289991.05</v>
      </c>
      <c r="D22" s="28">
        <f>'State College of Florida'!$G15</f>
        <v>0</v>
      </c>
      <c r="E22" s="28">
        <f>'State College of Florida'!$G16</f>
        <v>0</v>
      </c>
      <c r="F22" s="28">
        <f>'State College of Florida'!$G17</f>
        <v>1736206.3299999998</v>
      </c>
      <c r="G22" s="58">
        <f>'State College of Florida'!$G18</f>
        <v>120934.57</v>
      </c>
      <c r="H22" s="61">
        <f>SUM(B22:G22)</f>
        <v>2147131.9499999997</v>
      </c>
      <c r="I22" s="2"/>
      <c r="J22" s="24" t="s">
        <v>99</v>
      </c>
      <c r="K22" s="28">
        <f>'State College of Florida'!$G26</f>
        <v>0</v>
      </c>
      <c r="L22" s="28">
        <f>'State College of Florida'!$G27</f>
        <v>0</v>
      </c>
      <c r="M22" s="28">
        <f>'State College of Florida'!$G28</f>
        <v>0</v>
      </c>
      <c r="N22" s="28">
        <f>'State College of Florida'!$G29</f>
        <v>0</v>
      </c>
      <c r="O22" s="28">
        <f>'State College of Florida'!$G30</f>
        <v>8325.380000000001</v>
      </c>
      <c r="P22" s="58">
        <f>'State College of Florida'!$G31</f>
        <v>0</v>
      </c>
      <c r="Q22" s="61">
        <f>SUM(K22:P22)</f>
        <v>8325.380000000001</v>
      </c>
    </row>
    <row r="23" spans="1:17" ht="15.95" customHeight="1">
      <c r="A23" s="24" t="s">
        <v>100</v>
      </c>
      <c r="B23" s="28">
        <f>'Miami Dade'!$G13</f>
        <v>88540.91</v>
      </c>
      <c r="C23" s="28">
        <f>'Miami Dade'!$G14</f>
        <v>2636648.02</v>
      </c>
      <c r="D23" s="28">
        <f>'Miami Dade'!$G15</f>
        <v>89356.66</v>
      </c>
      <c r="E23" s="28">
        <f>'Miami Dade'!$G16</f>
        <v>0</v>
      </c>
      <c r="F23" s="28">
        <f>'Miami Dade'!$G17</f>
        <v>1177877.01</v>
      </c>
      <c r="G23" s="58">
        <f>'Miami Dade'!$G18</f>
        <v>950</v>
      </c>
      <c r="H23" s="61">
        <f t="shared" si="0"/>
        <v>3993372.6000000006</v>
      </c>
      <c r="I23" s="2"/>
      <c r="J23" s="24" t="s">
        <v>100</v>
      </c>
      <c r="K23" s="28">
        <f>'Miami Dade'!$G26</f>
        <v>0</v>
      </c>
      <c r="L23" s="28">
        <f>'Miami Dade'!$G27</f>
        <v>0</v>
      </c>
      <c r="M23" s="28">
        <f>'Miami Dade'!$G28</f>
        <v>0</v>
      </c>
      <c r="N23" s="28">
        <f>'Miami Dade'!$G29</f>
        <v>0</v>
      </c>
      <c r="O23" s="28">
        <f>'Miami Dade'!$G30</f>
        <v>0</v>
      </c>
      <c r="P23" s="58">
        <f>'Miami Dade'!$G31</f>
        <v>0</v>
      </c>
      <c r="Q23" s="61">
        <f t="shared" si="1"/>
        <v>0</v>
      </c>
    </row>
    <row r="24" spans="1:17" ht="15.95" customHeight="1">
      <c r="A24" s="24" t="s">
        <v>116</v>
      </c>
      <c r="B24" s="28">
        <f>'North Florida'!$G13</f>
        <v>0</v>
      </c>
      <c r="C24" s="28">
        <f>'North Florida'!$G14</f>
        <v>0</v>
      </c>
      <c r="D24" s="28">
        <f>'North Florida'!$G15</f>
        <v>0</v>
      </c>
      <c r="E24" s="28">
        <f>'North Florida'!$G16</f>
        <v>0</v>
      </c>
      <c r="F24" s="28">
        <f>'North Florida'!$G17</f>
        <v>0</v>
      </c>
      <c r="G24" s="58">
        <f>'North Florida'!$G18</f>
        <v>0</v>
      </c>
      <c r="H24" s="61">
        <f t="shared" si="0"/>
        <v>0</v>
      </c>
      <c r="I24" s="2"/>
      <c r="J24" s="24" t="s">
        <v>116</v>
      </c>
      <c r="K24" s="28">
        <f>'North Florida'!$G26</f>
        <v>0</v>
      </c>
      <c r="L24" s="28">
        <f>'North Florida'!$G27</f>
        <v>0</v>
      </c>
      <c r="M24" s="28">
        <f>'North Florida'!$G28</f>
        <v>0</v>
      </c>
      <c r="N24" s="28">
        <f>'North Florida'!$G29</f>
        <v>0</v>
      </c>
      <c r="O24" s="28">
        <f>'North Florida'!$G30</f>
        <v>0</v>
      </c>
      <c r="P24" s="58">
        <f>'North Florida'!$G31</f>
        <v>0</v>
      </c>
      <c r="Q24" s="61">
        <f t="shared" si="1"/>
        <v>0</v>
      </c>
    </row>
    <row r="25" spans="1:17" ht="15.95" customHeight="1">
      <c r="A25" s="24" t="s">
        <v>101</v>
      </c>
      <c r="B25" s="28">
        <f>'Northwest Florida '!$G13</f>
        <v>76591</v>
      </c>
      <c r="C25" s="28">
        <f>'Northwest Florida '!$G14</f>
        <v>0</v>
      </c>
      <c r="D25" s="28">
        <f>'Northwest Florida '!$G15</f>
        <v>0</v>
      </c>
      <c r="E25" s="28">
        <f>'Northwest Florida '!$G16</f>
        <v>0</v>
      </c>
      <c r="F25" s="28">
        <f>'Northwest Florida '!$G17</f>
        <v>25568</v>
      </c>
      <c r="G25" s="58">
        <f>'Northwest Florida '!$G18</f>
        <v>6278</v>
      </c>
      <c r="H25" s="61">
        <f t="shared" si="0"/>
        <v>108437</v>
      </c>
      <c r="I25" s="2"/>
      <c r="J25" s="24" t="s">
        <v>101</v>
      </c>
      <c r="K25" s="28">
        <f>'Northwest Florida '!$G26</f>
        <v>0</v>
      </c>
      <c r="L25" s="28">
        <f>'Northwest Florida '!$G27</f>
        <v>0</v>
      </c>
      <c r="M25" s="28">
        <f>'Northwest Florida '!$G28</f>
        <v>0</v>
      </c>
      <c r="N25" s="28">
        <f>'Northwest Florida '!$G29</f>
        <v>0</v>
      </c>
      <c r="O25" s="28">
        <f>'Northwest Florida '!$G30</f>
        <v>0</v>
      </c>
      <c r="P25" s="58">
        <f>'Northwest Florida '!$G31</f>
        <v>0</v>
      </c>
      <c r="Q25" s="61">
        <f t="shared" si="1"/>
        <v>0</v>
      </c>
    </row>
    <row r="26" spans="1:17" ht="15.95" customHeight="1">
      <c r="A26" s="24" t="s">
        <v>102</v>
      </c>
      <c r="B26" s="28">
        <f>'Palm Beach'!$G13</f>
        <v>16845.68</v>
      </c>
      <c r="C26" s="28">
        <f>'Palm Beach'!$G14</f>
        <v>1205542.0699999998</v>
      </c>
      <c r="D26" s="28">
        <f>'Palm Beach'!$G15</f>
        <v>226617.88</v>
      </c>
      <c r="E26" s="28">
        <f>'Palm Beach'!$G16</f>
        <v>0</v>
      </c>
      <c r="F26" s="28">
        <f>'Palm Beach'!$G17</f>
        <v>1246753.1499999999</v>
      </c>
      <c r="G26" s="58">
        <f>'Palm Beach'!$G18</f>
        <v>201037.44</v>
      </c>
      <c r="H26" s="61">
        <f t="shared" si="0"/>
        <v>2896796.2199999997</v>
      </c>
      <c r="I26" s="2"/>
      <c r="J26" s="24" t="s">
        <v>102</v>
      </c>
      <c r="K26" s="28">
        <f>'Palm Beach'!$G26</f>
        <v>0</v>
      </c>
      <c r="L26" s="28">
        <f>'Palm Beach'!$G27</f>
        <v>0</v>
      </c>
      <c r="M26" s="28">
        <f>'Palm Beach'!$G28</f>
        <v>0</v>
      </c>
      <c r="N26" s="28">
        <f>'Palm Beach'!$G29</f>
        <v>0</v>
      </c>
      <c r="O26" s="28">
        <f>'Palm Beach'!$G30</f>
        <v>0</v>
      </c>
      <c r="P26" s="58">
        <f>'Palm Beach'!$G31</f>
        <v>0</v>
      </c>
      <c r="Q26" s="61">
        <f t="shared" si="1"/>
        <v>0</v>
      </c>
    </row>
    <row r="27" spans="1:17" ht="15.95" customHeight="1">
      <c r="A27" s="24" t="s">
        <v>103</v>
      </c>
      <c r="B27" s="28">
        <f>'Pasco-Hernando'!$G13</f>
        <v>0</v>
      </c>
      <c r="C27" s="28">
        <f>'Pasco-Hernando'!$G14</f>
        <v>0</v>
      </c>
      <c r="D27" s="28">
        <f>'Pasco-Hernando'!$G15</f>
        <v>0</v>
      </c>
      <c r="E27" s="28">
        <f>'Pasco-Hernando'!$G16</f>
        <v>0</v>
      </c>
      <c r="F27" s="28">
        <f>'Pasco-Hernando'!$G17</f>
        <v>182521.40000000002</v>
      </c>
      <c r="G27" s="58">
        <f>'Pasco-Hernando'!$G18</f>
        <v>4351</v>
      </c>
      <c r="H27" s="61">
        <f t="shared" si="0"/>
        <v>186872.40000000002</v>
      </c>
      <c r="I27" s="2"/>
      <c r="J27" s="24" t="s">
        <v>103</v>
      </c>
      <c r="K27" s="28">
        <f>'Pasco-Hernando'!$G26</f>
        <v>0</v>
      </c>
      <c r="L27" s="28">
        <f>'Pasco-Hernando'!$G27</f>
        <v>0</v>
      </c>
      <c r="M27" s="28">
        <f>'Pasco-Hernando'!$G28</f>
        <v>0</v>
      </c>
      <c r="N27" s="28">
        <f>'Pasco-Hernando'!$G29</f>
        <v>0</v>
      </c>
      <c r="O27" s="28">
        <f>'Pasco-Hernando'!$G30</f>
        <v>0</v>
      </c>
      <c r="P27" s="58">
        <f>'Pasco-Hernando'!$G31</f>
        <v>0</v>
      </c>
      <c r="Q27" s="61">
        <f t="shared" si="1"/>
        <v>0</v>
      </c>
    </row>
    <row r="28" spans="1:17" ht="15.95" customHeight="1">
      <c r="A28" s="24" t="s">
        <v>104</v>
      </c>
      <c r="B28" s="28">
        <f>Pensacola!$G13</f>
        <v>0</v>
      </c>
      <c r="C28" s="28">
        <f>Pensacola!$G14</f>
        <v>0</v>
      </c>
      <c r="D28" s="28">
        <f>Pensacola!$G15</f>
        <v>0</v>
      </c>
      <c r="E28" s="28">
        <f>Pensacola!$G16</f>
        <v>0</v>
      </c>
      <c r="F28" s="28">
        <f>Pensacola!$G17</f>
        <v>6728</v>
      </c>
      <c r="G28" s="58">
        <f>Pensacola!$G18</f>
        <v>0</v>
      </c>
      <c r="H28" s="61">
        <f t="shared" si="0"/>
        <v>6728</v>
      </c>
      <c r="I28" s="2"/>
      <c r="J28" s="24" t="s">
        <v>104</v>
      </c>
      <c r="K28" s="28">
        <f>Pensacola!$G26</f>
        <v>63960</v>
      </c>
      <c r="L28" s="28">
        <f>Pensacola!$G27</f>
        <v>2320</v>
      </c>
      <c r="M28" s="28">
        <f>Pensacola!$G28</f>
        <v>42864.24</v>
      </c>
      <c r="N28" s="28">
        <f>Pensacola!$G29</f>
        <v>29104.58</v>
      </c>
      <c r="O28" s="28">
        <f>Pensacola!$G30</f>
        <v>276123.19</v>
      </c>
      <c r="P28" s="58">
        <f>Pensacola!$G31</f>
        <v>0</v>
      </c>
      <c r="Q28" s="61">
        <f t="shared" si="1"/>
        <v>414372.01</v>
      </c>
    </row>
    <row r="29" spans="1:17" ht="15.95" customHeight="1">
      <c r="A29" s="24" t="s">
        <v>105</v>
      </c>
      <c r="B29" s="28">
        <f>'Polk '!$G13</f>
        <v>98370.97</v>
      </c>
      <c r="C29" s="28">
        <f>'Polk '!$G14</f>
        <v>0</v>
      </c>
      <c r="D29" s="28">
        <f>'Polk '!$G15</f>
        <v>13919.75</v>
      </c>
      <c r="E29" s="28">
        <f>'Polk '!$G16</f>
        <v>0</v>
      </c>
      <c r="F29" s="28">
        <f>'Polk '!$G17</f>
        <v>2235205.3600000003</v>
      </c>
      <c r="G29" s="58">
        <f>'Polk '!$G18</f>
        <v>0</v>
      </c>
      <c r="H29" s="61">
        <f t="shared" si="0"/>
        <v>2347496.0800000005</v>
      </c>
      <c r="I29" s="2"/>
      <c r="J29" s="24" t="s">
        <v>105</v>
      </c>
      <c r="K29" s="28">
        <f>'Polk '!$G26</f>
        <v>0</v>
      </c>
      <c r="L29" s="28">
        <f>'Polk '!$G27</f>
        <v>0</v>
      </c>
      <c r="M29" s="28">
        <f>'Polk '!$G28</f>
        <v>0</v>
      </c>
      <c r="N29" s="28">
        <f>'Polk '!$G29</f>
        <v>0</v>
      </c>
      <c r="O29" s="28">
        <f>'Polk '!$G30</f>
        <v>0</v>
      </c>
      <c r="P29" s="58">
        <f>'Polk '!$G31</f>
        <v>0</v>
      </c>
      <c r="Q29" s="61">
        <f t="shared" si="1"/>
        <v>0</v>
      </c>
    </row>
    <row r="30" spans="1:17" ht="15.95" customHeight="1">
      <c r="A30" s="24" t="s">
        <v>106</v>
      </c>
      <c r="B30" s="28">
        <f>'Saint Johns River'!$G13</f>
        <v>65717.740000000005</v>
      </c>
      <c r="C30" s="28">
        <f>'Saint Johns River'!$G14</f>
        <v>0</v>
      </c>
      <c r="D30" s="28">
        <f>'Saint Johns River'!$G15</f>
        <v>0</v>
      </c>
      <c r="E30" s="28">
        <f>'Saint Johns River'!$G16</f>
        <v>0</v>
      </c>
      <c r="F30" s="28">
        <f>'Saint Johns River'!$G17</f>
        <v>272039.01</v>
      </c>
      <c r="G30" s="58">
        <f>'Saint Johns River'!$G18</f>
        <v>0</v>
      </c>
      <c r="H30" s="61">
        <f t="shared" si="0"/>
        <v>337756.75</v>
      </c>
      <c r="I30" s="2"/>
      <c r="J30" s="24" t="s">
        <v>106</v>
      </c>
      <c r="K30" s="28">
        <f>'Saint Johns River'!$G26</f>
        <v>24739.54</v>
      </c>
      <c r="L30" s="28">
        <f>'Saint Johns River'!$G27</f>
        <v>1180</v>
      </c>
      <c r="M30" s="28">
        <f>'Saint Johns River'!$G28</f>
        <v>0</v>
      </c>
      <c r="N30" s="28">
        <f>'Saint Johns River'!$G29</f>
        <v>0</v>
      </c>
      <c r="O30" s="28">
        <f>'Saint Johns River'!$G30</f>
        <v>376313.99</v>
      </c>
      <c r="P30" s="58">
        <f>'Saint Johns River'!$G31</f>
        <v>0</v>
      </c>
      <c r="Q30" s="61">
        <f t="shared" si="1"/>
        <v>402233.52999999997</v>
      </c>
    </row>
    <row r="31" spans="1:17" ht="15.95" customHeight="1">
      <c r="A31" s="24" t="s">
        <v>107</v>
      </c>
      <c r="B31" s="28">
        <f>'Saint Pete'!$G13</f>
        <v>22735</v>
      </c>
      <c r="C31" s="28">
        <f>'Saint Pete'!$G14</f>
        <v>341411.06</v>
      </c>
      <c r="D31" s="28">
        <f>'Saint Pete'!$G15</f>
        <v>0</v>
      </c>
      <c r="E31" s="28">
        <f>'Saint Pete'!$G16</f>
        <v>0</v>
      </c>
      <c r="F31" s="28">
        <f>'Saint Pete'!$G17</f>
        <v>32326.71</v>
      </c>
      <c r="G31" s="58">
        <f>'Saint Pete'!$G18</f>
        <v>0</v>
      </c>
      <c r="H31" s="61">
        <f t="shared" si="0"/>
        <v>396472.77</v>
      </c>
      <c r="I31" s="2"/>
      <c r="J31" s="24" t="s">
        <v>107</v>
      </c>
      <c r="K31" s="28">
        <f>'Saint Pete'!$G26</f>
        <v>0</v>
      </c>
      <c r="L31" s="28">
        <f>'Saint Pete'!$G27</f>
        <v>0</v>
      </c>
      <c r="M31" s="28">
        <f>'Saint Pete'!$G28</f>
        <v>0</v>
      </c>
      <c r="N31" s="28">
        <f>'Saint Pete'!$G29</f>
        <v>0</v>
      </c>
      <c r="O31" s="28">
        <f>'Saint Pete'!$G30</f>
        <v>0</v>
      </c>
      <c r="P31" s="58">
        <f>'Saint Pete'!$G31</f>
        <v>0</v>
      </c>
      <c r="Q31" s="61">
        <f t="shared" si="1"/>
        <v>0</v>
      </c>
    </row>
    <row r="32" spans="1:17" ht="15.95" customHeight="1">
      <c r="A32" s="24" t="s">
        <v>108</v>
      </c>
      <c r="B32" s="28">
        <f>'Santa Fe'!$G13</f>
        <v>291841.19</v>
      </c>
      <c r="C32" s="28">
        <f>'Santa Fe'!$G14</f>
        <v>3077</v>
      </c>
      <c r="D32" s="28">
        <f>'Santa Fe'!$G15</f>
        <v>0</v>
      </c>
      <c r="E32" s="28">
        <f>'Santa Fe'!$G16</f>
        <v>0</v>
      </c>
      <c r="F32" s="28">
        <f>'Santa Fe'!$G17</f>
        <v>3418906.75</v>
      </c>
      <c r="G32" s="58">
        <f>'Santa Fe'!$G18</f>
        <v>659</v>
      </c>
      <c r="H32" s="61">
        <f t="shared" si="0"/>
        <v>3714483.94</v>
      </c>
      <c r="I32" s="2"/>
      <c r="J32" s="24" t="s">
        <v>108</v>
      </c>
      <c r="K32" s="28">
        <f>'Santa Fe'!$G26</f>
        <v>3066.8199999999997</v>
      </c>
      <c r="L32" s="28">
        <f>'Santa Fe'!$G27</f>
        <v>8794.43</v>
      </c>
      <c r="M32" s="28">
        <f>'Santa Fe'!$G28</f>
        <v>2635.02</v>
      </c>
      <c r="N32" s="28">
        <f>'Santa Fe'!$G29</f>
        <v>95599</v>
      </c>
      <c r="O32" s="28">
        <f>'Santa Fe'!$G30</f>
        <v>1036734.12</v>
      </c>
      <c r="P32" s="58">
        <f>'Santa Fe'!$G31</f>
        <v>15565.55</v>
      </c>
      <c r="Q32" s="61">
        <f t="shared" si="1"/>
        <v>1162394.94</v>
      </c>
    </row>
    <row r="33" spans="1:17" ht="15.95" customHeight="1">
      <c r="A33" s="24" t="s">
        <v>109</v>
      </c>
      <c r="B33" s="28">
        <f>Seminole!$G13</f>
        <v>137627.72999999998</v>
      </c>
      <c r="C33" s="28">
        <f>Seminole!$G14</f>
        <v>87453.76999999999</v>
      </c>
      <c r="D33" s="28">
        <f>Seminole!$G15</f>
        <v>505627.91000000003</v>
      </c>
      <c r="E33" s="28">
        <f>Seminole!$G16</f>
        <v>49938.29</v>
      </c>
      <c r="F33" s="28">
        <f>Seminole!$G17</f>
        <v>879526.67</v>
      </c>
      <c r="G33" s="58">
        <f>Seminole!$G18</f>
        <v>262145.53000000003</v>
      </c>
      <c r="H33" s="61">
        <f t="shared" si="0"/>
        <v>1922319.9000000001</v>
      </c>
      <c r="I33" s="2"/>
      <c r="J33" s="24" t="s">
        <v>109</v>
      </c>
      <c r="K33" s="28">
        <f>Seminole!$G26</f>
        <v>0</v>
      </c>
      <c r="L33" s="28">
        <f>Seminole!$G27</f>
        <v>244540.12</v>
      </c>
      <c r="M33" s="28">
        <f>Seminole!$G28</f>
        <v>0</v>
      </c>
      <c r="N33" s="28">
        <f>Seminole!$G29</f>
        <v>4447.5</v>
      </c>
      <c r="O33" s="28">
        <f>Seminole!$G30</f>
        <v>85031.16</v>
      </c>
      <c r="P33" s="58">
        <f>Seminole!$G31</f>
        <v>0</v>
      </c>
      <c r="Q33" s="61">
        <f t="shared" si="1"/>
        <v>334018.78000000003</v>
      </c>
    </row>
    <row r="34" spans="1:17" ht="15.95" customHeight="1">
      <c r="A34" s="24" t="s">
        <v>117</v>
      </c>
      <c r="B34" s="28">
        <f>'South Florida '!$G13</f>
        <v>0</v>
      </c>
      <c r="C34" s="28">
        <f>'South Florida '!$G14</f>
        <v>0</v>
      </c>
      <c r="D34" s="28">
        <f>'South Florida '!$G15</f>
        <v>0</v>
      </c>
      <c r="E34" s="28">
        <f>'South Florida '!$G16</f>
        <v>0</v>
      </c>
      <c r="F34" s="28">
        <f>'South Florida '!$G17</f>
        <v>18637.34</v>
      </c>
      <c r="G34" s="58">
        <f>'South Florida '!$G18</f>
        <v>16559.37</v>
      </c>
      <c r="H34" s="61">
        <f t="shared" si="0"/>
        <v>35196.71</v>
      </c>
      <c r="I34" s="2"/>
      <c r="J34" s="24" t="s">
        <v>117</v>
      </c>
      <c r="K34" s="28">
        <f>'South Florida '!$G26</f>
        <v>0</v>
      </c>
      <c r="L34" s="28">
        <f>'South Florida '!$G27</f>
        <v>0</v>
      </c>
      <c r="M34" s="28">
        <f>'South Florida '!$G28</f>
        <v>0</v>
      </c>
      <c r="N34" s="28">
        <f>'South Florida '!$G29</f>
        <v>9526.44</v>
      </c>
      <c r="O34" s="28">
        <f>'South Florida '!$G30</f>
        <v>39140.050000000003</v>
      </c>
      <c r="P34" s="58">
        <f>'South Florida '!$G31</f>
        <v>0</v>
      </c>
      <c r="Q34" s="61">
        <f t="shared" si="1"/>
        <v>48666.490000000005</v>
      </c>
    </row>
    <row r="35" spans="1:17" ht="15.95" customHeight="1">
      <c r="A35" s="24" t="s">
        <v>110</v>
      </c>
      <c r="B35" s="28">
        <f>Tallahassee!$G13</f>
        <v>58554.3</v>
      </c>
      <c r="C35" s="28">
        <f>Tallahassee!$G14</f>
        <v>82550.83</v>
      </c>
      <c r="D35" s="28">
        <f>Tallahassee!$G15</f>
        <v>25714</v>
      </c>
      <c r="E35" s="28">
        <f>Tallahassee!$G16</f>
        <v>6000</v>
      </c>
      <c r="F35" s="28">
        <f>Tallahassee!$G17</f>
        <v>908026.28</v>
      </c>
      <c r="G35" s="58">
        <f>Tallahassee!$G18</f>
        <v>42702.53</v>
      </c>
      <c r="H35" s="61">
        <f t="shared" si="0"/>
        <v>1123547.9400000002</v>
      </c>
      <c r="I35" s="2"/>
      <c r="J35" s="24" t="s">
        <v>110</v>
      </c>
      <c r="K35" s="28">
        <f>Tallahassee!$G26</f>
        <v>0</v>
      </c>
      <c r="L35" s="28">
        <f>Tallahassee!$G27</f>
        <v>0</v>
      </c>
      <c r="M35" s="28">
        <f>Tallahassee!$G28</f>
        <v>0</v>
      </c>
      <c r="N35" s="28">
        <f>Tallahassee!$G29</f>
        <v>0</v>
      </c>
      <c r="O35" s="28">
        <f>Tallahassee!$G30</f>
        <v>0</v>
      </c>
      <c r="P35" s="58">
        <f>Tallahassee!$G31</f>
        <v>0</v>
      </c>
      <c r="Q35" s="61">
        <f t="shared" si="1"/>
        <v>0</v>
      </c>
    </row>
    <row r="36" spans="1:17" ht="15.95" customHeight="1" thickBot="1">
      <c r="A36" s="29" t="s">
        <v>111</v>
      </c>
      <c r="B36" s="30">
        <f>Valencia!$G13</f>
        <v>126107.18000000001</v>
      </c>
      <c r="C36" s="30">
        <f>Valencia!$G14</f>
        <v>402644.08</v>
      </c>
      <c r="D36" s="30">
        <f>Valencia!$G15</f>
        <v>5051.3500000000004</v>
      </c>
      <c r="E36" s="30">
        <f>Valencia!$G16</f>
        <v>0</v>
      </c>
      <c r="F36" s="30">
        <f>Valencia!$G17</f>
        <v>542617.31000000006</v>
      </c>
      <c r="G36" s="59">
        <f>Valencia!$G18</f>
        <v>38001.03</v>
      </c>
      <c r="H36" s="61">
        <f t="shared" si="0"/>
        <v>1114420.95</v>
      </c>
      <c r="I36" s="2"/>
      <c r="J36" s="29" t="s">
        <v>111</v>
      </c>
      <c r="K36" s="30">
        <f>Valencia!$G26</f>
        <v>0</v>
      </c>
      <c r="L36" s="30">
        <f>Valencia!$G27</f>
        <v>0</v>
      </c>
      <c r="M36" s="30">
        <f>Valencia!$G28</f>
        <v>0</v>
      </c>
      <c r="N36" s="30">
        <f>Valencia!$G29</f>
        <v>0</v>
      </c>
      <c r="O36" s="30">
        <f>Valencia!$G30</f>
        <v>0</v>
      </c>
      <c r="P36" s="59">
        <f>Valencia!$G31</f>
        <v>0</v>
      </c>
      <c r="Q36" s="61">
        <f t="shared" si="1"/>
        <v>0</v>
      </c>
    </row>
    <row r="37" spans="1:17" ht="21.95" customHeight="1" thickBot="1">
      <c r="A37" s="76" t="s">
        <v>65</v>
      </c>
      <c r="B37" s="39">
        <f>SUM(B9:B36)</f>
        <v>2589127</v>
      </c>
      <c r="C37" s="39">
        <f t="shared" ref="C37:H37" si="2">SUM(C9:C36)</f>
        <v>9778901.6700000018</v>
      </c>
      <c r="D37" s="39">
        <f t="shared" si="2"/>
        <v>3479092.6799999997</v>
      </c>
      <c r="E37" s="39">
        <f t="shared" si="2"/>
        <v>314124.28999999998</v>
      </c>
      <c r="F37" s="39">
        <f t="shared" si="2"/>
        <v>14981129.260000002</v>
      </c>
      <c r="G37" s="39">
        <f t="shared" si="2"/>
        <v>890135.38</v>
      </c>
      <c r="H37" s="39">
        <f t="shared" si="2"/>
        <v>32032510.279999997</v>
      </c>
      <c r="J37" s="76" t="s">
        <v>65</v>
      </c>
      <c r="K37" s="39">
        <f>SUM(K9:K36)</f>
        <v>444407.45</v>
      </c>
      <c r="L37" s="39">
        <f t="shared" ref="L37:Q37" si="3">SUM(L9:L36)</f>
        <v>1500456.8900000001</v>
      </c>
      <c r="M37" s="39">
        <f t="shared" si="3"/>
        <v>377940.75</v>
      </c>
      <c r="N37" s="39">
        <f t="shared" si="3"/>
        <v>173904.31</v>
      </c>
      <c r="O37" s="39">
        <f t="shared" si="3"/>
        <v>8174623.2100000009</v>
      </c>
      <c r="P37" s="39">
        <f t="shared" si="3"/>
        <v>153737.70000000001</v>
      </c>
      <c r="Q37" s="39">
        <f t="shared" si="3"/>
        <v>10825070.309999999</v>
      </c>
    </row>
    <row r="39" spans="1:17" s="3" customFormat="1" ht="18">
      <c r="H39" s="101"/>
    </row>
    <row r="40" spans="1:17" s="3" customFormat="1"/>
  </sheetData>
  <printOptions horizontalCentered="1"/>
  <pageMargins left="0.75" right="0.75" top="1" bottom="1" header="0.3" footer="0.55000000000000004"/>
  <pageSetup scale="65" fitToWidth="0" orientation="landscape" r:id="rId1"/>
  <colBreaks count="1" manualBreakCount="1">
    <brk id="9"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Q75"/>
  <sheetViews>
    <sheetView showGridLines="0" topLeftCell="A4" zoomScale="70" zoomScaleNormal="70" workbookViewId="0">
      <selection activeCell="N21" sqref="N21"/>
    </sheetView>
  </sheetViews>
  <sheetFormatPr defaultColWidth="8.85546875" defaultRowHeight="12.75"/>
  <cols>
    <col min="1" max="1" width="31.85546875" style="109" customWidth="1"/>
    <col min="2" max="2" width="9" style="109" bestFit="1" customWidth="1"/>
    <col min="3" max="3" width="22.5703125" style="109" bestFit="1" customWidth="1"/>
    <col min="4" max="4" width="24.85546875" style="109" customWidth="1"/>
    <col min="5" max="5" width="19.5703125" style="109" bestFit="1" customWidth="1"/>
    <col min="6" max="7" width="21.570312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425781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35" customHeight="1" thickBot="1">
      <c r="A5" s="267" t="s">
        <v>54</v>
      </c>
      <c r="B5" s="268" t="s">
        <v>88</v>
      </c>
      <c r="C5" s="268"/>
      <c r="D5" s="268"/>
      <c r="E5" s="268"/>
      <c r="F5" s="268"/>
      <c r="G5" s="266"/>
      <c r="H5" s="108"/>
      <c r="I5" s="108"/>
    </row>
    <row r="6" spans="1:13" ht="21.6" customHeight="1">
      <c r="A6" s="269"/>
      <c r="B6" s="270"/>
      <c r="C6" s="271"/>
      <c r="D6" s="270"/>
      <c r="E6" s="270"/>
      <c r="F6" s="270"/>
      <c r="G6" s="270"/>
      <c r="H6" s="112"/>
      <c r="I6" s="112"/>
    </row>
    <row r="7" spans="1:13" ht="21.6" customHeight="1">
      <c r="B7" s="110"/>
      <c r="C7" s="111"/>
      <c r="D7" s="110"/>
      <c r="E7" s="110"/>
      <c r="F7" s="110"/>
      <c r="G7" s="110"/>
      <c r="H7" s="112"/>
      <c r="I7" s="112"/>
    </row>
    <row r="8" spans="1:13" ht="25.35" customHeight="1" thickBot="1">
      <c r="A8" s="239" t="s">
        <v>128</v>
      </c>
      <c r="B8" s="239"/>
      <c r="C8" s="239"/>
      <c r="D8" s="239"/>
      <c r="E8" s="110"/>
      <c r="F8" s="110"/>
      <c r="G8" s="110"/>
      <c r="H8" s="112"/>
      <c r="I8" s="112"/>
    </row>
    <row r="9" spans="1:13" ht="21.6" customHeight="1" thickBot="1">
      <c r="A9" s="257" t="s">
        <v>20</v>
      </c>
      <c r="B9" s="258"/>
      <c r="C9" s="258"/>
      <c r="D9" s="258"/>
      <c r="E9" s="258"/>
      <c r="F9" s="258"/>
      <c r="G9" s="259"/>
      <c r="H9" s="112"/>
      <c r="I9" s="112"/>
    </row>
    <row r="10" spans="1:13" ht="20.100000000000001" customHeight="1" thickBot="1">
      <c r="A10" s="113"/>
      <c r="B10" s="272"/>
      <c r="C10" s="273" t="s">
        <v>89</v>
      </c>
      <c r="D10" s="274"/>
      <c r="E10" s="274"/>
      <c r="F10" s="275"/>
      <c r="G10" s="272"/>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0</v>
      </c>
      <c r="D13" s="129">
        <v>0</v>
      </c>
      <c r="E13" s="129">
        <v>0</v>
      </c>
      <c r="F13" s="130">
        <v>0</v>
      </c>
      <c r="G13" s="131">
        <f t="shared" ref="G13:G18" si="0">SUM(C13:F13)</f>
        <v>0</v>
      </c>
      <c r="L13" s="132"/>
      <c r="M13" s="132"/>
    </row>
    <row r="14" spans="1:13" ht="21.6" customHeight="1">
      <c r="A14" s="133" t="s">
        <v>2</v>
      </c>
      <c r="B14" s="134" t="s">
        <v>6</v>
      </c>
      <c r="C14" s="135">
        <v>0</v>
      </c>
      <c r="D14" s="135">
        <v>0</v>
      </c>
      <c r="E14" s="135">
        <v>0</v>
      </c>
      <c r="F14" s="136">
        <v>0</v>
      </c>
      <c r="G14" s="137">
        <f t="shared" si="0"/>
        <v>0</v>
      </c>
      <c r="L14" s="132"/>
      <c r="M14" s="132"/>
    </row>
    <row r="15" spans="1:13" ht="21.6" customHeight="1">
      <c r="A15" s="133" t="s">
        <v>123</v>
      </c>
      <c r="B15" s="134" t="s">
        <v>7</v>
      </c>
      <c r="C15" s="135">
        <v>0</v>
      </c>
      <c r="D15" s="135">
        <v>0</v>
      </c>
      <c r="E15" s="135">
        <v>200663</v>
      </c>
      <c r="F15" s="136">
        <f>18385+1949153</f>
        <v>1967538</v>
      </c>
      <c r="G15" s="137">
        <f t="shared" si="0"/>
        <v>2168201</v>
      </c>
      <c r="H15" s="138"/>
      <c r="L15" s="132"/>
      <c r="M15" s="132"/>
    </row>
    <row r="16" spans="1:13" ht="21.6" customHeight="1">
      <c r="A16" s="133" t="s">
        <v>3</v>
      </c>
      <c r="B16" s="134" t="s">
        <v>8</v>
      </c>
      <c r="C16" s="135">
        <v>242186</v>
      </c>
      <c r="D16" s="135">
        <v>0</v>
      </c>
      <c r="E16" s="135">
        <v>0</v>
      </c>
      <c r="F16" s="136">
        <v>0</v>
      </c>
      <c r="G16" s="137">
        <f t="shared" si="0"/>
        <v>242186</v>
      </c>
      <c r="H16" s="138"/>
      <c r="L16" s="132"/>
      <c r="M16" s="132"/>
    </row>
    <row r="17" spans="1:17" ht="21.6" customHeight="1">
      <c r="A17" s="133" t="s">
        <v>4</v>
      </c>
      <c r="B17" s="134" t="s">
        <v>9</v>
      </c>
      <c r="C17" s="135">
        <v>0</v>
      </c>
      <c r="D17" s="135">
        <v>0</v>
      </c>
      <c r="E17" s="135">
        <v>0</v>
      </c>
      <c r="F17" s="136">
        <f>31171+11818+6306+39242</f>
        <v>88537</v>
      </c>
      <c r="G17" s="137">
        <f t="shared" si="0"/>
        <v>88537</v>
      </c>
      <c r="H17" s="138"/>
      <c r="I17" s="138"/>
      <c r="L17" s="132"/>
      <c r="M17" s="132"/>
    </row>
    <row r="18" spans="1:17" ht="21.6" customHeight="1" thickBot="1">
      <c r="A18" s="139" t="s">
        <v>14</v>
      </c>
      <c r="B18" s="140" t="s">
        <v>15</v>
      </c>
      <c r="C18" s="141">
        <v>0</v>
      </c>
      <c r="D18" s="141">
        <v>0</v>
      </c>
      <c r="E18" s="141">
        <v>0</v>
      </c>
      <c r="F18" s="142">
        <f>20645+137842</f>
        <v>158487</v>
      </c>
      <c r="G18" s="143">
        <f t="shared" si="0"/>
        <v>158487</v>
      </c>
      <c r="H18" s="138"/>
      <c r="I18" s="138"/>
      <c r="J18" s="138"/>
    </row>
    <row r="19" spans="1:17" s="151" customFormat="1" ht="23.1" customHeight="1" thickBot="1">
      <c r="A19" s="144" t="s">
        <v>13</v>
      </c>
      <c r="B19" s="145"/>
      <c r="C19" s="146">
        <f>SUM(C13:C18)</f>
        <v>242186</v>
      </c>
      <c r="D19" s="147">
        <f>SUM(D13:D18)</f>
        <v>0</v>
      </c>
      <c r="E19" s="147">
        <f>SUM(E13:E18)</f>
        <v>200663</v>
      </c>
      <c r="F19" s="148">
        <f>SUM(F13:F18)</f>
        <v>2214562</v>
      </c>
      <c r="G19" s="149">
        <f>SUM(G13:G18)</f>
        <v>2657411</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60" t="s">
        <v>131</v>
      </c>
      <c r="B22" s="261"/>
      <c r="C22" s="261"/>
      <c r="D22" s="261"/>
      <c r="E22" s="261"/>
      <c r="F22" s="261"/>
      <c r="G22" s="262"/>
      <c r="H22" s="156"/>
      <c r="I22" s="156"/>
      <c r="J22" s="156"/>
      <c r="L22" s="157"/>
      <c r="N22" s="157"/>
    </row>
    <row r="23" spans="1:17" ht="21.6" customHeight="1" thickBot="1">
      <c r="A23" s="158"/>
      <c r="B23" s="272"/>
      <c r="C23" s="273" t="s">
        <v>89</v>
      </c>
      <c r="D23" s="274"/>
      <c r="E23" s="274"/>
      <c r="F23" s="275"/>
      <c r="G23" s="275"/>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f>442+1684</f>
        <v>2126</v>
      </c>
      <c r="G26" s="177">
        <f t="shared" ref="G26:G31" si="1">SUM(C26:F26)</f>
        <v>2126</v>
      </c>
      <c r="H26" s="156"/>
      <c r="I26" s="156"/>
      <c r="J26" s="156"/>
      <c r="L26" s="172"/>
      <c r="M26" s="172"/>
      <c r="N26" s="172"/>
      <c r="O26" s="172"/>
      <c r="P26" s="172"/>
      <c r="Q26" s="172"/>
    </row>
    <row r="27" spans="1:17" ht="21.6" customHeight="1">
      <c r="A27" s="178" t="s">
        <v>2</v>
      </c>
      <c r="B27" s="179" t="s">
        <v>24</v>
      </c>
      <c r="C27" s="180">
        <v>0</v>
      </c>
      <c r="D27" s="181">
        <v>0</v>
      </c>
      <c r="E27" s="181">
        <v>9932</v>
      </c>
      <c r="F27" s="182">
        <v>0</v>
      </c>
      <c r="G27" s="183">
        <f t="shared" si="1"/>
        <v>9932</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0</v>
      </c>
      <c r="E30" s="181">
        <f>3501+135+2860+10414</f>
        <v>16910</v>
      </c>
      <c r="F30" s="182">
        <v>540</v>
      </c>
      <c r="G30" s="183">
        <f t="shared" si="1"/>
        <v>17450</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7" customHeight="1" thickBot="1">
      <c r="A32" s="144" t="s">
        <v>21</v>
      </c>
      <c r="B32" s="145"/>
      <c r="C32" s="189">
        <f>SUM(C26:C31)</f>
        <v>0</v>
      </c>
      <c r="D32" s="147">
        <f>SUM(D26:D31)</f>
        <v>0</v>
      </c>
      <c r="E32" s="147">
        <f>SUM(E26:E31)</f>
        <v>26842</v>
      </c>
      <c r="F32" s="190">
        <f>SUM(F26:F31)</f>
        <v>2666</v>
      </c>
      <c r="G32" s="191">
        <f>SUM(G26:G31)</f>
        <v>29508</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phoneticPr fontId="3" type="noConversion"/>
  <dataValidations count="1">
    <dataValidation type="list" allowBlank="1" showInputMessage="1" showErrorMessage="1" sqref="B5:F5">
      <formula1>$A$46:$A$74</formula1>
    </dataValidation>
  </dataValidations>
  <printOptions horizontalCentered="1"/>
  <pageMargins left="0.5" right="0.25" top="0.5" bottom="0.25" header="0.3" footer="0.3"/>
  <pageSetup scale="65"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Q75"/>
  <sheetViews>
    <sheetView showGridLines="0" zoomScale="70" zoomScaleNormal="70" workbookViewId="0"/>
  </sheetViews>
  <sheetFormatPr defaultColWidth="8.85546875" defaultRowHeight="12.75"/>
  <cols>
    <col min="1" max="1" width="31.85546875" style="109" customWidth="1"/>
    <col min="2" max="2" width="9" style="109" bestFit="1" customWidth="1"/>
    <col min="3" max="3" width="22.7109375" style="109" bestFit="1" customWidth="1"/>
    <col min="4" max="4" width="24.85546875" style="109" customWidth="1"/>
    <col min="5" max="5" width="19.7109375" style="109" bestFit="1" customWidth="1"/>
    <col min="6" max="6" width="21.5703125" style="109" bestFit="1" customWidth="1"/>
    <col min="7" max="7" width="21.7109375" style="109" bestFit="1" customWidth="1"/>
    <col min="8" max="8" width="2.140625" style="109" customWidth="1"/>
    <col min="9" max="9" width="1" style="109" customWidth="1"/>
    <col min="10" max="11" width="8.85546875" style="109"/>
    <col min="12" max="12" width="21.140625" style="109" customWidth="1"/>
    <col min="13" max="13" width="17.42578125" style="109" bestFit="1" customWidth="1"/>
    <col min="14" max="14" width="24.28515625" style="109" customWidth="1"/>
    <col min="15" max="15" width="24.5703125" style="109" customWidth="1"/>
    <col min="16" max="16" width="21.42578125" style="109" bestFit="1" customWidth="1"/>
    <col min="17" max="17" width="23.85546875" style="109" customWidth="1"/>
    <col min="18" max="16384" width="8.85546875" style="109"/>
  </cols>
  <sheetData>
    <row r="1" spans="1:13" s="107" customFormat="1" ht="21.6" customHeight="1">
      <c r="A1" s="263" t="s">
        <v>16</v>
      </c>
      <c r="B1" s="263"/>
      <c r="C1" s="263"/>
      <c r="D1" s="263"/>
      <c r="E1" s="263"/>
      <c r="F1" s="263"/>
      <c r="G1" s="263"/>
    </row>
    <row r="2" spans="1:13" s="107" customFormat="1" ht="21.6" customHeight="1">
      <c r="A2" s="264" t="s">
        <v>53</v>
      </c>
      <c r="B2" s="264"/>
      <c r="C2" s="264"/>
      <c r="D2" s="264"/>
      <c r="E2" s="264"/>
      <c r="F2" s="264"/>
      <c r="G2" s="264"/>
      <c r="H2" s="108"/>
      <c r="I2" s="108"/>
    </row>
    <row r="3" spans="1:13" s="107" customFormat="1" ht="21.6" customHeight="1">
      <c r="A3" s="265" t="s">
        <v>127</v>
      </c>
      <c r="B3" s="265"/>
      <c r="C3" s="265"/>
      <c r="D3" s="265"/>
      <c r="E3" s="265"/>
      <c r="F3" s="265"/>
      <c r="G3" s="265"/>
      <c r="H3" s="108"/>
      <c r="I3" s="108"/>
    </row>
    <row r="4" spans="1:13" s="107" customFormat="1" ht="21.6" customHeight="1">
      <c r="A4" s="266"/>
      <c r="B4" s="266"/>
      <c r="C4" s="266"/>
      <c r="D4" s="266"/>
      <c r="E4" s="266"/>
      <c r="F4" s="266"/>
      <c r="G4" s="266"/>
      <c r="H4" s="108"/>
      <c r="I4" s="108"/>
    </row>
    <row r="5" spans="1:13" s="107" customFormat="1" ht="25.15" customHeight="1" thickBot="1">
      <c r="A5" s="267" t="s">
        <v>54</v>
      </c>
      <c r="B5" s="268" t="s">
        <v>29</v>
      </c>
      <c r="C5" s="268"/>
      <c r="D5" s="268"/>
      <c r="E5" s="268"/>
      <c r="F5" s="268"/>
      <c r="G5" s="266"/>
      <c r="H5" s="108"/>
      <c r="I5" s="108"/>
    </row>
    <row r="6" spans="1:13" ht="21.6" customHeight="1">
      <c r="B6" s="110"/>
      <c r="C6" s="111"/>
      <c r="D6" s="110"/>
      <c r="E6" s="110"/>
      <c r="F6" s="110"/>
      <c r="G6" s="110"/>
      <c r="H6" s="112"/>
      <c r="I6" s="112"/>
    </row>
    <row r="7" spans="1:13" ht="21.6" customHeight="1">
      <c r="B7" s="110"/>
      <c r="C7" s="111"/>
      <c r="D7" s="110"/>
      <c r="E7" s="110"/>
      <c r="F7" s="110"/>
      <c r="G7" s="110"/>
      <c r="H7" s="112"/>
      <c r="I7" s="112"/>
    </row>
    <row r="8" spans="1:13" ht="25.15" customHeight="1" thickBot="1">
      <c r="A8" s="239" t="s">
        <v>128</v>
      </c>
      <c r="B8" s="239"/>
      <c r="C8" s="239"/>
      <c r="D8" s="239"/>
      <c r="E8" s="110"/>
      <c r="F8" s="110"/>
      <c r="G8" s="110"/>
      <c r="H8" s="112"/>
      <c r="I8" s="112"/>
    </row>
    <row r="9" spans="1:13" ht="21.6" customHeight="1" thickBot="1">
      <c r="A9" s="233" t="s">
        <v>20</v>
      </c>
      <c r="B9" s="234"/>
      <c r="C9" s="234"/>
      <c r="D9" s="234"/>
      <c r="E9" s="234"/>
      <c r="F9" s="234"/>
      <c r="G9" s="235"/>
      <c r="H9" s="112"/>
      <c r="I9" s="112"/>
    </row>
    <row r="10" spans="1:13" ht="20.100000000000001" customHeight="1" thickBot="1">
      <c r="A10" s="113"/>
      <c r="B10" s="113"/>
      <c r="C10" s="273" t="s">
        <v>89</v>
      </c>
      <c r="D10" s="274"/>
      <c r="E10" s="274"/>
      <c r="F10" s="275"/>
      <c r="G10" s="272"/>
      <c r="H10" s="112"/>
      <c r="I10" s="112"/>
    </row>
    <row r="11" spans="1:13" ht="90.6" customHeight="1">
      <c r="A11" s="114"/>
      <c r="B11" s="115" t="s">
        <v>12</v>
      </c>
      <c r="C11" s="116" t="s">
        <v>17</v>
      </c>
      <c r="D11" s="117" t="s">
        <v>122</v>
      </c>
      <c r="E11" s="118" t="s">
        <v>18</v>
      </c>
      <c r="F11" s="119" t="s">
        <v>19</v>
      </c>
      <c r="G11" s="115" t="s">
        <v>22</v>
      </c>
      <c r="H11" s="120"/>
      <c r="I11" s="121"/>
    </row>
    <row r="12" spans="1:13" ht="21.6" customHeight="1" thickBot="1">
      <c r="A12" s="122" t="s">
        <v>0</v>
      </c>
      <c r="B12" s="123"/>
      <c r="C12" s="124"/>
      <c r="D12" s="125"/>
      <c r="E12" s="125"/>
      <c r="F12" s="126"/>
      <c r="G12" s="123"/>
    </row>
    <row r="13" spans="1:13" ht="21.6" customHeight="1">
      <c r="A13" s="127" t="s">
        <v>1</v>
      </c>
      <c r="B13" s="128" t="s">
        <v>5</v>
      </c>
      <c r="C13" s="129">
        <v>688257.34</v>
      </c>
      <c r="D13" s="129">
        <v>45124.68</v>
      </c>
      <c r="E13" s="129">
        <v>510352.45</v>
      </c>
      <c r="F13" s="130">
        <v>11620</v>
      </c>
      <c r="G13" s="131">
        <f t="shared" ref="G13:G18" si="0">SUM(C13:F13)</f>
        <v>1255354.47</v>
      </c>
      <c r="L13" s="132"/>
      <c r="M13" s="132"/>
    </row>
    <row r="14" spans="1:13" ht="21.6" customHeight="1">
      <c r="A14" s="133" t="s">
        <v>2</v>
      </c>
      <c r="B14" s="134" t="s">
        <v>6</v>
      </c>
      <c r="C14" s="135">
        <v>2527470.88</v>
      </c>
      <c r="D14" s="135">
        <v>1565959.23</v>
      </c>
      <c r="E14" s="135">
        <v>66289.460000000006</v>
      </c>
      <c r="F14" s="136">
        <v>58315.34</v>
      </c>
      <c r="G14" s="137">
        <f t="shared" si="0"/>
        <v>4218034.91</v>
      </c>
      <c r="L14" s="132"/>
      <c r="M14" s="132"/>
    </row>
    <row r="15" spans="1:13" ht="21.6" customHeight="1">
      <c r="A15" s="133" t="s">
        <v>123</v>
      </c>
      <c r="B15" s="134" t="s">
        <v>7</v>
      </c>
      <c r="C15" s="135">
        <v>152457.70000000001</v>
      </c>
      <c r="D15" s="135">
        <v>0</v>
      </c>
      <c r="E15" s="135">
        <v>37577.629999999997</v>
      </c>
      <c r="F15" s="136">
        <v>131174.68</v>
      </c>
      <c r="G15" s="137">
        <f t="shared" si="0"/>
        <v>321210.01</v>
      </c>
      <c r="H15" s="138"/>
      <c r="L15" s="132"/>
      <c r="M15" s="132"/>
    </row>
    <row r="16" spans="1:13" ht="21.6" customHeight="1">
      <c r="A16" s="133" t="s">
        <v>3</v>
      </c>
      <c r="B16" s="134" t="s">
        <v>8</v>
      </c>
      <c r="C16" s="135">
        <v>0</v>
      </c>
      <c r="D16" s="135">
        <v>0</v>
      </c>
      <c r="E16" s="135">
        <v>0</v>
      </c>
      <c r="F16" s="136">
        <v>0</v>
      </c>
      <c r="G16" s="137">
        <f t="shared" si="0"/>
        <v>0</v>
      </c>
      <c r="H16" s="138"/>
      <c r="L16" s="132"/>
      <c r="M16" s="132"/>
    </row>
    <row r="17" spans="1:17" ht="21.6" customHeight="1">
      <c r="A17" s="133" t="s">
        <v>4</v>
      </c>
      <c r="B17" s="134" t="s">
        <v>9</v>
      </c>
      <c r="C17" s="135">
        <v>118097.66</v>
      </c>
      <c r="D17" s="135">
        <v>152040.5</v>
      </c>
      <c r="E17" s="135">
        <v>169775.46</v>
      </c>
      <c r="F17" s="136">
        <v>69726.27</v>
      </c>
      <c r="G17" s="137">
        <f t="shared" si="0"/>
        <v>509639.89</v>
      </c>
      <c r="H17" s="138"/>
      <c r="I17" s="138"/>
      <c r="L17" s="132"/>
      <c r="M17" s="132"/>
    </row>
    <row r="18" spans="1:17" ht="21.6" customHeight="1" thickBot="1">
      <c r="A18" s="139" t="s">
        <v>14</v>
      </c>
      <c r="B18" s="140" t="s">
        <v>15</v>
      </c>
      <c r="C18" s="141">
        <v>0</v>
      </c>
      <c r="D18" s="141">
        <v>0</v>
      </c>
      <c r="E18" s="141">
        <v>5032</v>
      </c>
      <c r="F18" s="142">
        <v>3000</v>
      </c>
      <c r="G18" s="143">
        <f t="shared" si="0"/>
        <v>8032</v>
      </c>
      <c r="H18" s="138"/>
      <c r="I18" s="138"/>
      <c r="J18" s="138"/>
    </row>
    <row r="19" spans="1:17" s="151" customFormat="1" ht="22.9" customHeight="1" thickBot="1">
      <c r="A19" s="144" t="s">
        <v>13</v>
      </c>
      <c r="B19" s="145"/>
      <c r="C19" s="146">
        <f>SUM(C13:C18)</f>
        <v>3486283.58</v>
      </c>
      <c r="D19" s="147">
        <f>SUM(D13:D18)</f>
        <v>1763124.41</v>
      </c>
      <c r="E19" s="147">
        <f>SUM(E13:E18)</f>
        <v>789027</v>
      </c>
      <c r="F19" s="148">
        <f>SUM(F13:F18)</f>
        <v>273836.28999999998</v>
      </c>
      <c r="G19" s="149">
        <f>SUM(G13:G18)</f>
        <v>6312271.2799999993</v>
      </c>
      <c r="H19" s="150"/>
      <c r="L19" s="172"/>
    </row>
    <row r="20" spans="1:17" ht="20.100000000000001" customHeight="1">
      <c r="A20" s="153" t="s">
        <v>10</v>
      </c>
      <c r="B20" s="138"/>
      <c r="H20" s="138"/>
      <c r="L20" s="132"/>
    </row>
    <row r="21" spans="1:17" ht="20.100000000000001" customHeight="1" thickBot="1">
      <c r="A21" s="155"/>
      <c r="B21" s="138"/>
      <c r="H21" s="138"/>
      <c r="L21" s="132"/>
    </row>
    <row r="22" spans="1:17" ht="21.6" customHeight="1" thickBot="1">
      <c r="A22" s="236" t="s">
        <v>131</v>
      </c>
      <c r="B22" s="237"/>
      <c r="C22" s="237"/>
      <c r="D22" s="237"/>
      <c r="E22" s="237"/>
      <c r="F22" s="237"/>
      <c r="G22" s="238"/>
      <c r="H22" s="156"/>
      <c r="I22" s="156"/>
      <c r="J22" s="156"/>
      <c r="L22" s="157"/>
      <c r="N22" s="157"/>
    </row>
    <row r="23" spans="1:17" ht="21.6" customHeight="1" thickBot="1">
      <c r="A23" s="158"/>
      <c r="B23" s="113"/>
      <c r="C23" s="273" t="s">
        <v>89</v>
      </c>
      <c r="D23" s="274"/>
      <c r="E23" s="274"/>
      <c r="F23" s="275"/>
      <c r="G23" s="275"/>
      <c r="H23" s="156"/>
      <c r="I23" s="156"/>
      <c r="J23" s="156"/>
      <c r="L23" s="157"/>
      <c r="N23" s="157"/>
    </row>
    <row r="24" spans="1:17" ht="90.6" customHeight="1">
      <c r="A24" s="160" t="s">
        <v>52</v>
      </c>
      <c r="B24" s="161" t="s">
        <v>12</v>
      </c>
      <c r="C24" s="162" t="s">
        <v>17</v>
      </c>
      <c r="D24" s="117" t="s">
        <v>122</v>
      </c>
      <c r="E24" s="163" t="s">
        <v>18</v>
      </c>
      <c r="F24" s="164" t="s">
        <v>19</v>
      </c>
      <c r="G24" s="165" t="s">
        <v>22</v>
      </c>
      <c r="H24" s="156"/>
      <c r="I24" s="156"/>
      <c r="J24" s="156"/>
    </row>
    <row r="25" spans="1:17" ht="21.6" customHeight="1" thickBot="1">
      <c r="A25" s="166" t="s">
        <v>124</v>
      </c>
      <c r="B25" s="167"/>
      <c r="C25" s="168"/>
      <c r="D25" s="169"/>
      <c r="E25" s="169"/>
      <c r="F25" s="170"/>
      <c r="G25" s="171"/>
      <c r="H25" s="156"/>
      <c r="I25" s="156"/>
      <c r="J25" s="156"/>
      <c r="L25" s="172"/>
      <c r="M25" s="172"/>
      <c r="N25" s="172"/>
      <c r="O25" s="172"/>
      <c r="P25" s="172"/>
      <c r="Q25" s="172"/>
    </row>
    <row r="26" spans="1:17" ht="21.6" customHeight="1">
      <c r="A26" s="173" t="s">
        <v>1</v>
      </c>
      <c r="B26" s="174" t="s">
        <v>23</v>
      </c>
      <c r="C26" s="135">
        <v>0</v>
      </c>
      <c r="D26" s="175">
        <v>0</v>
      </c>
      <c r="E26" s="175">
        <v>0</v>
      </c>
      <c r="F26" s="176">
        <v>0</v>
      </c>
      <c r="G26" s="177">
        <f t="shared" ref="G26:G31" si="1">SUM(C26:F26)</f>
        <v>0</v>
      </c>
      <c r="H26" s="156"/>
      <c r="I26" s="156"/>
      <c r="J26" s="156"/>
      <c r="L26" s="172"/>
      <c r="M26" s="172"/>
      <c r="N26" s="172"/>
      <c r="O26" s="172"/>
      <c r="P26" s="172"/>
      <c r="Q26" s="172"/>
    </row>
    <row r="27" spans="1:17" ht="21.6" customHeight="1">
      <c r="A27" s="178" t="s">
        <v>2</v>
      </c>
      <c r="B27" s="179" t="s">
        <v>24</v>
      </c>
      <c r="C27" s="180">
        <v>0</v>
      </c>
      <c r="D27" s="181">
        <v>0</v>
      </c>
      <c r="E27" s="181">
        <v>0</v>
      </c>
      <c r="F27" s="182">
        <v>0</v>
      </c>
      <c r="G27" s="183">
        <f t="shared" si="1"/>
        <v>0</v>
      </c>
      <c r="H27" s="156"/>
      <c r="I27" s="156"/>
      <c r="J27" s="156"/>
      <c r="L27" s="172"/>
      <c r="M27" s="172"/>
      <c r="N27" s="172"/>
      <c r="O27" s="172"/>
      <c r="P27" s="172"/>
      <c r="Q27" s="172"/>
    </row>
    <row r="28" spans="1:17" ht="21.6" customHeight="1">
      <c r="A28" s="178" t="s">
        <v>123</v>
      </c>
      <c r="B28" s="179" t="s">
        <v>25</v>
      </c>
      <c r="C28" s="180">
        <v>0</v>
      </c>
      <c r="D28" s="181">
        <v>0</v>
      </c>
      <c r="E28" s="181">
        <v>0</v>
      </c>
      <c r="F28" s="182">
        <v>0</v>
      </c>
      <c r="G28" s="183">
        <f t="shared" si="1"/>
        <v>0</v>
      </c>
      <c r="H28" s="156"/>
      <c r="I28" s="156"/>
      <c r="J28" s="156"/>
      <c r="L28" s="172"/>
      <c r="M28" s="172"/>
      <c r="N28" s="172"/>
      <c r="O28" s="172"/>
      <c r="P28" s="172"/>
      <c r="Q28" s="172"/>
    </row>
    <row r="29" spans="1:17" ht="21.6" customHeight="1">
      <c r="A29" s="178" t="s">
        <v>3</v>
      </c>
      <c r="B29" s="179" t="s">
        <v>26</v>
      </c>
      <c r="C29" s="180">
        <v>0</v>
      </c>
      <c r="D29" s="181">
        <v>0</v>
      </c>
      <c r="E29" s="181">
        <v>0</v>
      </c>
      <c r="F29" s="182">
        <v>0</v>
      </c>
      <c r="G29" s="183">
        <f t="shared" si="1"/>
        <v>0</v>
      </c>
      <c r="H29" s="156"/>
      <c r="I29" s="156"/>
      <c r="J29" s="156"/>
      <c r="L29" s="172"/>
      <c r="M29" s="172"/>
      <c r="N29" s="172"/>
      <c r="O29" s="172"/>
      <c r="P29" s="172"/>
      <c r="Q29" s="172"/>
    </row>
    <row r="30" spans="1:17" ht="21.6" customHeight="1">
      <c r="A30" s="178" t="s">
        <v>4</v>
      </c>
      <c r="B30" s="179" t="s">
        <v>28</v>
      </c>
      <c r="C30" s="180">
        <v>0</v>
      </c>
      <c r="D30" s="181">
        <v>0</v>
      </c>
      <c r="E30" s="181">
        <v>0</v>
      </c>
      <c r="F30" s="182">
        <v>0</v>
      </c>
      <c r="G30" s="183">
        <f t="shared" si="1"/>
        <v>0</v>
      </c>
      <c r="H30" s="156"/>
      <c r="I30" s="156"/>
      <c r="J30" s="156"/>
    </row>
    <row r="31" spans="1:17" ht="21.6" customHeight="1" thickBot="1">
      <c r="A31" s="184" t="s">
        <v>14</v>
      </c>
      <c r="B31" s="185" t="s">
        <v>27</v>
      </c>
      <c r="C31" s="141">
        <v>0</v>
      </c>
      <c r="D31" s="186">
        <v>0</v>
      </c>
      <c r="E31" s="186">
        <v>0</v>
      </c>
      <c r="F31" s="187">
        <v>0</v>
      </c>
      <c r="G31" s="188">
        <f t="shared" si="1"/>
        <v>0</v>
      </c>
      <c r="H31" s="156"/>
      <c r="I31" s="156"/>
      <c r="J31" s="156"/>
    </row>
    <row r="32" spans="1:17" ht="22.9" customHeight="1" thickBot="1">
      <c r="A32" s="144" t="s">
        <v>21</v>
      </c>
      <c r="B32" s="145"/>
      <c r="C32" s="189">
        <f>SUM(C26:C31)</f>
        <v>0</v>
      </c>
      <c r="D32" s="147">
        <f>SUM(D26:D31)</f>
        <v>0</v>
      </c>
      <c r="E32" s="147">
        <f>SUM(E26:E31)</f>
        <v>0</v>
      </c>
      <c r="F32" s="190">
        <f>SUM(F26:F31)</f>
        <v>0</v>
      </c>
      <c r="G32" s="191">
        <f>SUM(G26:G31)</f>
        <v>0</v>
      </c>
      <c r="H32" s="156"/>
      <c r="I32" s="156"/>
      <c r="J32" s="156"/>
    </row>
    <row r="33" spans="1:10" ht="20.100000000000001" customHeight="1">
      <c r="H33" s="156"/>
      <c r="J33" s="156"/>
    </row>
    <row r="34" spans="1:10" ht="20.100000000000001" customHeight="1" thickBot="1">
      <c r="A34" s="192" t="s">
        <v>11</v>
      </c>
    </row>
    <row r="35" spans="1:10" ht="21.6" customHeight="1">
      <c r="A35" s="221"/>
      <c r="B35" s="222"/>
      <c r="C35" s="222"/>
      <c r="D35" s="222"/>
      <c r="E35" s="222"/>
      <c r="F35" s="222"/>
      <c r="G35" s="222"/>
      <c r="H35" s="223"/>
    </row>
    <row r="36" spans="1:10" ht="21.6" customHeight="1">
      <c r="A36" s="224"/>
      <c r="B36" s="225"/>
      <c r="C36" s="225"/>
      <c r="D36" s="225"/>
      <c r="E36" s="225"/>
      <c r="F36" s="225"/>
      <c r="G36" s="225"/>
      <c r="H36" s="226"/>
    </row>
    <row r="37" spans="1:10" ht="21.6" customHeight="1">
      <c r="A37" s="224"/>
      <c r="B37" s="225"/>
      <c r="C37" s="225"/>
      <c r="D37" s="225"/>
      <c r="E37" s="225"/>
      <c r="F37" s="225"/>
      <c r="G37" s="225"/>
      <c r="H37" s="226"/>
    </row>
    <row r="38" spans="1:10" ht="21.6" customHeight="1">
      <c r="A38" s="224"/>
      <c r="B38" s="225"/>
      <c r="C38" s="225"/>
      <c r="D38" s="225"/>
      <c r="E38" s="225"/>
      <c r="F38" s="225"/>
      <c r="G38" s="225"/>
      <c r="H38" s="226"/>
    </row>
    <row r="39" spans="1:10" ht="21.6" customHeight="1">
      <c r="A39" s="224"/>
      <c r="B39" s="225"/>
      <c r="C39" s="225"/>
      <c r="D39" s="225"/>
      <c r="E39" s="225"/>
      <c r="F39" s="225"/>
      <c r="G39" s="225"/>
      <c r="H39" s="226"/>
    </row>
    <row r="40" spans="1:10" ht="21.6" customHeight="1">
      <c r="A40" s="224"/>
      <c r="B40" s="225"/>
      <c r="C40" s="225"/>
      <c r="D40" s="225"/>
      <c r="E40" s="225"/>
      <c r="F40" s="225"/>
      <c r="G40" s="225"/>
      <c r="H40" s="226"/>
    </row>
    <row r="41" spans="1:10" ht="21.6" customHeight="1" thickBot="1">
      <c r="A41" s="227"/>
      <c r="B41" s="228"/>
      <c r="C41" s="228"/>
      <c r="D41" s="228"/>
      <c r="E41" s="228"/>
      <c r="F41" s="228"/>
      <c r="G41" s="228"/>
      <c r="H41" s="229"/>
    </row>
    <row r="44" spans="1:10" ht="21">
      <c r="A44" s="193" t="s">
        <v>129</v>
      </c>
    </row>
    <row r="45" spans="1:10" ht="18.75">
      <c r="A45" s="194"/>
    </row>
    <row r="46" spans="1:10" ht="21" hidden="1" customHeight="1">
      <c r="A46" s="195" t="s">
        <v>130</v>
      </c>
      <c r="B46" s="196"/>
      <c r="C46" s="196"/>
      <c r="D46" s="196"/>
    </row>
    <row r="47" spans="1:10" ht="20.100000000000001" hidden="1" customHeight="1">
      <c r="A47" s="197" t="s">
        <v>88</v>
      </c>
      <c r="B47" s="156"/>
      <c r="C47" s="156"/>
      <c r="D47" s="156"/>
    </row>
    <row r="48" spans="1:10" ht="20.100000000000001" hidden="1" customHeight="1">
      <c r="A48" s="197" t="s">
        <v>29</v>
      </c>
      <c r="B48" s="156"/>
      <c r="C48" s="156"/>
      <c r="D48" s="156"/>
    </row>
    <row r="49" spans="1:4" ht="20.100000000000001" hidden="1" customHeight="1">
      <c r="A49" s="197" t="s">
        <v>30</v>
      </c>
      <c r="B49" s="156"/>
      <c r="C49" s="156"/>
      <c r="D49" s="156"/>
    </row>
    <row r="50" spans="1:4" ht="20.100000000000001" hidden="1" customHeight="1">
      <c r="A50" s="197" t="s">
        <v>31</v>
      </c>
      <c r="B50" s="156"/>
      <c r="C50" s="156"/>
      <c r="D50" s="156"/>
    </row>
    <row r="51" spans="1:4" ht="20.100000000000001" hidden="1" customHeight="1">
      <c r="A51" s="197" t="s">
        <v>32</v>
      </c>
      <c r="B51" s="156"/>
      <c r="C51" s="156"/>
      <c r="D51" s="156"/>
    </row>
    <row r="52" spans="1:4" ht="20.100000000000001" hidden="1" customHeight="1">
      <c r="A52" s="197" t="s">
        <v>125</v>
      </c>
      <c r="B52" s="156"/>
      <c r="C52" s="156"/>
      <c r="D52" s="156"/>
    </row>
    <row r="53" spans="1:4" ht="20.100000000000001" hidden="1" customHeight="1">
      <c r="A53" s="197" t="s">
        <v>33</v>
      </c>
      <c r="B53" s="156"/>
      <c r="C53" s="156"/>
      <c r="D53" s="156"/>
    </row>
    <row r="54" spans="1:4" ht="20.100000000000001" hidden="1" customHeight="1">
      <c r="A54" s="197" t="s">
        <v>34</v>
      </c>
      <c r="B54" s="156"/>
      <c r="C54" s="156"/>
      <c r="D54" s="156"/>
    </row>
    <row r="55" spans="1:4" ht="20.100000000000001" hidden="1" customHeight="1">
      <c r="A55" s="197" t="s">
        <v>35</v>
      </c>
      <c r="B55" s="156"/>
      <c r="C55" s="156"/>
      <c r="D55" s="156"/>
    </row>
    <row r="56" spans="1:4" ht="20.100000000000001" hidden="1" customHeight="1">
      <c r="A56" s="197" t="s">
        <v>36</v>
      </c>
      <c r="B56" s="156"/>
      <c r="C56" s="156"/>
      <c r="D56" s="156"/>
    </row>
    <row r="57" spans="1:4" ht="20.100000000000001" hidden="1" customHeight="1">
      <c r="A57" s="197" t="s">
        <v>37</v>
      </c>
      <c r="B57" s="156"/>
      <c r="C57" s="156"/>
      <c r="D57" s="156"/>
    </row>
    <row r="58" spans="1:4" ht="20.100000000000001" hidden="1" customHeight="1">
      <c r="A58" s="197" t="s">
        <v>38</v>
      </c>
      <c r="B58" s="156"/>
      <c r="C58" s="156"/>
      <c r="D58" s="156"/>
    </row>
    <row r="59" spans="1:4" ht="20.100000000000001" hidden="1" customHeight="1">
      <c r="A59" s="197" t="s">
        <v>118</v>
      </c>
      <c r="B59" s="156"/>
      <c r="C59" s="156"/>
      <c r="D59" s="156"/>
    </row>
    <row r="60" spans="1:4" ht="20.100000000000001" hidden="1" customHeight="1">
      <c r="A60" s="197" t="s">
        <v>39</v>
      </c>
      <c r="B60" s="156"/>
      <c r="C60" s="156"/>
      <c r="D60" s="156"/>
    </row>
    <row r="61" spans="1:4" ht="20.100000000000001" hidden="1" customHeight="1">
      <c r="A61" s="197" t="s">
        <v>40</v>
      </c>
      <c r="B61" s="156"/>
      <c r="C61" s="156"/>
      <c r="D61" s="156"/>
    </row>
    <row r="62" spans="1:4" ht="20.100000000000001" hidden="1" customHeight="1">
      <c r="A62" s="197" t="s">
        <v>41</v>
      </c>
      <c r="B62" s="156"/>
      <c r="C62" s="156"/>
      <c r="D62" s="156"/>
    </row>
    <row r="63" spans="1:4" ht="20.100000000000001" hidden="1" customHeight="1">
      <c r="A63" s="197" t="s">
        <v>42</v>
      </c>
      <c r="B63" s="156"/>
      <c r="C63" s="156"/>
      <c r="D63" s="156"/>
    </row>
    <row r="64" spans="1:4" ht="20.100000000000001" hidden="1" customHeight="1">
      <c r="A64" s="197" t="s">
        <v>43</v>
      </c>
      <c r="B64" s="156"/>
      <c r="C64" s="156"/>
      <c r="D64" s="156"/>
    </row>
    <row r="65" spans="1:4" ht="20.100000000000001" hidden="1" customHeight="1">
      <c r="A65" s="197" t="s">
        <v>119</v>
      </c>
      <c r="B65" s="156"/>
      <c r="C65" s="156"/>
      <c r="D65" s="156"/>
    </row>
    <row r="66" spans="1:4" ht="20.100000000000001" hidden="1" customHeight="1">
      <c r="A66" s="197" t="s">
        <v>44</v>
      </c>
      <c r="B66" s="156"/>
      <c r="C66" s="156"/>
      <c r="D66" s="156"/>
    </row>
    <row r="67" spans="1:4" ht="20.100000000000001" hidden="1" customHeight="1">
      <c r="A67" s="197" t="s">
        <v>45</v>
      </c>
      <c r="B67" s="156"/>
      <c r="C67" s="156"/>
      <c r="D67" s="156"/>
    </row>
    <row r="68" spans="1:4" ht="20.100000000000001" hidden="1" customHeight="1">
      <c r="A68" s="198" t="s">
        <v>46</v>
      </c>
      <c r="B68" s="156"/>
      <c r="C68" s="156"/>
      <c r="D68" s="156"/>
    </row>
    <row r="69" spans="1:4" ht="20.100000000000001" hidden="1" customHeight="1">
      <c r="A69" s="198" t="s">
        <v>47</v>
      </c>
      <c r="B69" s="156"/>
      <c r="C69" s="156"/>
      <c r="D69" s="156"/>
    </row>
    <row r="70" spans="1:4" ht="20.100000000000001" hidden="1" customHeight="1">
      <c r="A70" s="198" t="s">
        <v>48</v>
      </c>
      <c r="B70" s="156"/>
      <c r="C70" s="156"/>
      <c r="D70" s="156"/>
    </row>
    <row r="71" spans="1:4" ht="20.100000000000001" hidden="1" customHeight="1">
      <c r="A71" s="198" t="s">
        <v>49</v>
      </c>
      <c r="B71" s="156"/>
      <c r="C71" s="156"/>
      <c r="D71" s="156"/>
    </row>
    <row r="72" spans="1:4" ht="20.100000000000001" hidden="1" customHeight="1">
      <c r="A72" s="198" t="s">
        <v>126</v>
      </c>
      <c r="B72" s="156"/>
      <c r="C72" s="156"/>
      <c r="D72" s="156"/>
    </row>
    <row r="73" spans="1:4" ht="20.100000000000001" hidden="1" customHeight="1">
      <c r="A73" s="198" t="s">
        <v>50</v>
      </c>
      <c r="B73" s="156"/>
      <c r="C73" s="156"/>
      <c r="D73" s="156"/>
    </row>
    <row r="74" spans="1:4" ht="20.100000000000001" hidden="1" customHeight="1">
      <c r="A74" s="198" t="s">
        <v>51</v>
      </c>
      <c r="B74" s="156"/>
      <c r="C74" s="156"/>
      <c r="D74" s="156"/>
    </row>
    <row r="75" spans="1:4">
      <c r="A75" s="156"/>
      <c r="B75" s="156"/>
      <c r="C75" s="156"/>
      <c r="D75" s="156"/>
    </row>
  </sheetData>
  <dataValidations count="1">
    <dataValidation type="list" allowBlank="1" showInputMessage="1" showErrorMessage="1" sqref="B5:F5">
      <formula1>$A$46:$A$74</formula1>
    </dataValidation>
  </dataValidations>
  <printOptions horizontalCentered="1"/>
  <pageMargins left="0.5" right="0.25" top="0.5" bottom="0.25" header="0.5" footer="0.25"/>
  <pageSetup scale="66" orientation="landscape" horizontalDpi="300" verticalDpi="300" r:id="rId1"/>
  <headerFooter alignWithMargins="0">
    <oddFooter>&amp;L&amp;Z&amp;F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System</vt:lpstr>
      <vt:lpstr>Construction</vt:lpstr>
      <vt:lpstr>Architectural</vt:lpstr>
      <vt:lpstr>Commodities</vt:lpstr>
      <vt:lpstr>Other Contractual</vt:lpstr>
      <vt:lpstr>Category Total</vt:lpstr>
      <vt:lpstr>MBE Annual Total</vt:lpstr>
      <vt:lpstr>Eastern Florida</vt:lpstr>
      <vt:lpstr>Broward</vt:lpstr>
      <vt:lpstr>Central Florida</vt:lpstr>
      <vt:lpstr>Chipola</vt:lpstr>
      <vt:lpstr>Daytona</vt:lpstr>
      <vt:lpstr>Florida Southwestern</vt:lpstr>
      <vt:lpstr>FSC Jacksonville</vt:lpstr>
      <vt:lpstr>Florida Keys</vt:lpstr>
      <vt:lpstr>Gulf Coast</vt:lpstr>
      <vt:lpstr>Hillsborough</vt:lpstr>
      <vt:lpstr>Indian River</vt:lpstr>
      <vt:lpstr>Florida Gateway</vt:lpstr>
      <vt:lpstr>Lake-Sumter</vt:lpstr>
      <vt:lpstr>State College of Florida</vt:lpstr>
      <vt:lpstr>Miami Dade</vt:lpstr>
      <vt:lpstr>North Florida</vt:lpstr>
      <vt:lpstr>Northwest Florida </vt:lpstr>
      <vt:lpstr>Palm Beach</vt:lpstr>
      <vt:lpstr>Pasco-Hernando</vt:lpstr>
      <vt:lpstr>Pensacola</vt:lpstr>
      <vt:lpstr>Polk </vt:lpstr>
      <vt:lpstr>Saint Johns River</vt:lpstr>
      <vt:lpstr>Saint Pete</vt:lpstr>
      <vt:lpstr>Santa Fe</vt:lpstr>
      <vt:lpstr>Seminole</vt:lpstr>
      <vt:lpstr>South Florida </vt:lpstr>
      <vt:lpstr>Tallahassee</vt:lpstr>
      <vt:lpstr>Valencia</vt:lpstr>
      <vt:lpstr>Architectural!Print_Area</vt:lpstr>
      <vt:lpstr>Broward!Print_Area</vt:lpstr>
      <vt:lpstr>'Category Total'!Print_Area</vt:lpstr>
      <vt:lpstr>'Central Florida'!Print_Area</vt:lpstr>
      <vt:lpstr>Chipola!Print_Area</vt:lpstr>
      <vt:lpstr>Commodities!Print_Area</vt:lpstr>
      <vt:lpstr>Construction!Print_Area</vt:lpstr>
      <vt:lpstr>Daytona!Print_Area</vt:lpstr>
      <vt:lpstr>'Eastern Florida'!Print_Area</vt:lpstr>
      <vt:lpstr>'Florida Gateway'!Print_Area</vt:lpstr>
      <vt:lpstr>'Florida Keys'!Print_Area</vt:lpstr>
      <vt:lpstr>'Florida Southwestern'!Print_Area</vt:lpstr>
      <vt:lpstr>'FSC Jacksonville'!Print_Area</vt:lpstr>
      <vt:lpstr>'Gulf Coast'!Print_Area</vt:lpstr>
      <vt:lpstr>Hillsborough!Print_Area</vt:lpstr>
      <vt:lpstr>'Indian River'!Print_Area</vt:lpstr>
      <vt:lpstr>'Lake-Sumter'!Print_Area</vt:lpstr>
      <vt:lpstr>'MBE Annual Total'!Print_Area</vt:lpstr>
      <vt:lpstr>'Miami Dade'!Print_Area</vt:lpstr>
      <vt:lpstr>'North Florida'!Print_Area</vt:lpstr>
      <vt:lpstr>'Northwest Florida '!Print_Area</vt:lpstr>
      <vt:lpstr>'Other Contractual'!Print_Area</vt:lpstr>
      <vt:lpstr>'Palm Beach'!Print_Area</vt:lpstr>
      <vt:lpstr>'Pasco-Hernando'!Print_Area</vt:lpstr>
      <vt:lpstr>Pensacola!Print_Area</vt:lpstr>
      <vt:lpstr>'Polk '!Print_Area</vt:lpstr>
      <vt:lpstr>'Saint Johns River'!Print_Area</vt:lpstr>
      <vt:lpstr>'Saint Pete'!Print_Area</vt:lpstr>
      <vt:lpstr>'Santa Fe'!Print_Area</vt:lpstr>
      <vt:lpstr>Seminole!Print_Area</vt:lpstr>
      <vt:lpstr>'South Florida '!Print_Area</vt:lpstr>
      <vt:lpstr>'State College of Florida'!Print_Area</vt:lpstr>
      <vt:lpstr>System!Print_Area</vt:lpstr>
      <vt:lpstr>Tallahassee!Print_Area</vt:lpstr>
      <vt:lpstr>Valencia!Print_Area</vt:lpstr>
    </vt:vector>
  </TitlesOfParts>
  <Company>FLDOE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elizabeth.maxwell</dc:creator>
  <cp:lastModifiedBy>Nieto, Eve</cp:lastModifiedBy>
  <cp:lastPrinted>2018-01-18T16:33:17Z</cp:lastPrinted>
  <dcterms:created xsi:type="dcterms:W3CDTF">2005-10-12T18:03:48Z</dcterms:created>
  <dcterms:modified xsi:type="dcterms:W3CDTF">2020-02-14T15:59:29Z</dcterms:modified>
</cp:coreProperties>
</file>