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16-17\Administrative Cost\"/>
    </mc:Choice>
  </mc:AlternateContent>
  <workbookProtection workbookAlgorithmName="SHA-512" workbookHashValue="NeTURTNGsrCKknjk/HyO+Bt4tU09DzJvbL9jkC500N48EqHEqlGyxM5jYo2NsOv+WwC0NnIWCSMqsXULuQyEEA==" workbookSaltValue="7ffKmGG1tH/jlFEqhur0Mg==" workbookSpinCount="100000" lockStructure="1"/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state="hidden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G78" i="25" l="1"/>
  <c r="J16" i="33" l="1"/>
  <c r="K16" i="33"/>
  <c r="K13" i="33" l="1"/>
  <c r="J13" i="33"/>
  <c r="J29" i="33" l="1"/>
  <c r="K29" i="33"/>
  <c r="K22" i="33" l="1"/>
  <c r="J22" i="33"/>
  <c r="J11" i="33" l="1"/>
  <c r="K11" i="33"/>
  <c r="K33" i="33" l="1"/>
  <c r="J33" i="33"/>
  <c r="J34" i="33" l="1"/>
  <c r="K34" i="33"/>
  <c r="J15" i="33" l="1"/>
  <c r="K15" i="33"/>
  <c r="K25" i="33" l="1"/>
  <c r="J25" i="33"/>
  <c r="J12" i="33" l="1"/>
  <c r="K12" i="33"/>
  <c r="K7" i="33" l="1"/>
  <c r="J7" i="33"/>
  <c r="J17" i="33" l="1"/>
  <c r="K17" i="33"/>
  <c r="J19" i="33" l="1"/>
  <c r="K19" i="33"/>
  <c r="K14" i="33" l="1"/>
  <c r="J14" i="33"/>
  <c r="J32" i="33" l="1"/>
  <c r="K32" i="33"/>
  <c r="K27" i="33" l="1"/>
  <c r="J27" i="33"/>
  <c r="J30" i="33" l="1"/>
  <c r="K30" i="33"/>
  <c r="K8" i="33" l="1"/>
  <c r="J8" i="33"/>
  <c r="J24" i="33" l="1"/>
  <c r="K24" i="33"/>
  <c r="K20" i="33" l="1"/>
  <c r="J20" i="33"/>
  <c r="J35" i="33" l="1"/>
  <c r="K35" i="33"/>
  <c r="J9" i="33" l="1"/>
  <c r="K9" i="33"/>
  <c r="K21" i="33" l="1"/>
  <c r="J21" i="33"/>
  <c r="J26" i="33" l="1"/>
  <c r="K26" i="33"/>
  <c r="K28" i="33" l="1"/>
  <c r="J28" i="33"/>
  <c r="J10" i="33" l="1"/>
  <c r="K10" i="33"/>
  <c r="K31" i="33" l="1"/>
  <c r="J31" i="33"/>
  <c r="J23" i="33" l="1"/>
  <c r="K23" i="33"/>
  <c r="F11" i="33" l="1"/>
  <c r="F22" i="33"/>
  <c r="F12" i="33"/>
  <c r="F27" i="33"/>
  <c r="F8" i="33"/>
  <c r="F28" i="33"/>
  <c r="F14" i="33"/>
  <c r="F26" i="33"/>
  <c r="F9" i="33"/>
  <c r="F20" i="33"/>
  <c r="F29" i="33"/>
  <c r="F19" i="33"/>
  <c r="F13" i="33"/>
  <c r="F25" i="33"/>
  <c r="F34" i="33"/>
  <c r="F16" i="33"/>
  <c r="F35" i="33"/>
  <c r="F17" i="33"/>
  <c r="F24" i="33"/>
  <c r="F31" i="33"/>
  <c r="F7" i="33"/>
  <c r="F23" i="33"/>
  <c r="F10" i="33"/>
  <c r="F33" i="33"/>
  <c r="F15" i="33"/>
  <c r="F21" i="33" l="1"/>
  <c r="G15" i="33" l="1"/>
  <c r="G13" i="33"/>
  <c r="G33" i="33"/>
  <c r="G19" i="33"/>
  <c r="G10" i="33"/>
  <c r="G29" i="33"/>
  <c r="G20" i="33"/>
  <c r="G23" i="33"/>
  <c r="G9" i="33"/>
  <c r="G7" i="33"/>
  <c r="G26" i="33"/>
  <c r="G31" i="33"/>
  <c r="G14" i="33"/>
  <c r="G24" i="33"/>
  <c r="G8" i="33"/>
  <c r="G17" i="33"/>
  <c r="G27" i="33"/>
  <c r="G35" i="33"/>
  <c r="G12" i="33"/>
  <c r="G16" i="33"/>
  <c r="G22" i="33"/>
  <c r="G25" i="33"/>
  <c r="G21" i="33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N31" i="36" s="1"/>
  <c r="AM29" i="36"/>
  <c r="AK27" i="36"/>
  <c r="AM25" i="36"/>
  <c r="AK20" i="36"/>
  <c r="AM20" i="36"/>
  <c r="AK25" i="36"/>
  <c r="AL20" i="36"/>
  <c r="AN58" i="36" l="1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Q31" i="36"/>
  <c r="AO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58" i="36" l="1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G32" i="33" l="1"/>
  <c r="F32" i="33" l="1"/>
  <c r="G34" i="33" l="1"/>
  <c r="C35" i="33" l="1"/>
  <c r="C24" i="33" l="1"/>
  <c r="C25" i="33" l="1"/>
  <c r="C14" i="33" l="1"/>
  <c r="C12" i="33" l="1"/>
  <c r="C34" i="33" l="1"/>
  <c r="C19" i="33" l="1"/>
  <c r="G30" i="33" l="1"/>
  <c r="C9" i="33"/>
  <c r="C7" i="33"/>
  <c r="C21" i="33"/>
  <c r="F30" i="33" l="1"/>
  <c r="C31" i="33" l="1"/>
  <c r="C30" i="33" l="1"/>
  <c r="C28" i="33" l="1"/>
  <c r="C26" i="33" l="1"/>
  <c r="G28" i="33" l="1"/>
  <c r="C29" i="33" l="1"/>
  <c r="C20" i="33"/>
  <c r="C16" i="33" l="1"/>
  <c r="C17" i="33" l="1"/>
  <c r="C8" i="33" l="1"/>
  <c r="C32" i="33" l="1"/>
  <c r="C13" i="33" l="1"/>
  <c r="C11" i="33"/>
  <c r="C22" i="33" l="1"/>
  <c r="G11" i="33" l="1"/>
  <c r="C33" i="33"/>
  <c r="C15" i="33" l="1"/>
  <c r="C10" i="33" l="1"/>
  <c r="J18" i="33" l="1"/>
  <c r="K18" i="33"/>
  <c r="G18" i="33"/>
  <c r="C27" i="33"/>
  <c r="F18" i="33" l="1"/>
  <c r="C23" i="33"/>
  <c r="C18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<sst xmlns="http://schemas.openxmlformats.org/spreadsheetml/2006/main" count="8904" uniqueCount="369">
  <si>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</si>
  <si>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</si>
  <si>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</si>
  <si>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</si>
  <si>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</si>
  <si>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</si>
  <si>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</si>
  <si>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</si>
  <si>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</si>
  <si>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</si>
  <si>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</si>
  <si>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</si>
  <si>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</si>
  <si>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</si>
  <si>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</si>
  <si>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</si>
  <si>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</si>
  <si>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</si>
  <si>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</si>
  <si>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</si>
  <si>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</si>
  <si>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</si>
  <si>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</si>
  <si>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</si>
  <si>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</si>
  <si>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</si>
  <si>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</si>
  <si>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</si>
  <si>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</si>
  <si>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</si>
  <si>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</si>
  <si>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</si>
  <si>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</si>
  <si>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</si>
  <si>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</si>
  <si>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</si>
  <si>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</si>
  <si>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</si>
  <si>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</si>
  <si>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</si>
  <si>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</si>
  <si>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</si>
  <si>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</si>
  <si>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</si>
  <si>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</si>
  <si>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</si>
  <si>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</si>
  <si>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</si>
  <si>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</si>
  <si>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</si>
  <si>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</si>
  <si>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</si>
  <si>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</si>
  <si>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</si>
  <si>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</si>
  <si>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</si>
  <si>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</si>
  <si>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</si>
  <si>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</si>
  <si>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</si>
  <si>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</si>
  <si>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</si>
  <si>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</si>
  <si>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</si>
  <si>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</si>
  <si>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</si>
  <si>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</si>
  <si>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</si>
  <si>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</si>
  <si>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</si>
  <si>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</si>
  <si>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</si>
  <si>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</si>
  <si>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</si>
  <si>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</si>
  <si>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</si>
  <si>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</si>
  <si>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</si>
  <si>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</si>
  <si>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</si>
  <si>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</si>
  <si>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</si>
  <si>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</si>
  <si>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</si>
  <si>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</si>
  <si>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</si>
  <si>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</si>
  <si>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</si>
  <si>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</si>
  <si>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</si>
  <si>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</si>
  <si>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</si>
  <si>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</si>
  <si>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</si>
  <si>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</si>
  <si>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</si>
  <si>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</si>
  <si>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</si>
  <si>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</si>
  <si>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</si>
  <si>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</si>
  <si>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</si>
  <si>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</si>
  <si>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</si>
  <si>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</si>
  <si>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</si>
  <si>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</si>
  <si>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</si>
  <si>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</si>
  <si>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</si>
  <si>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</si>
  <si>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</si>
  <si>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</si>
  <si>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</si>
  <si>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</si>
  <si>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</si>
  <si>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</si>
  <si>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</si>
  <si>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</si>
  <si>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</si>
  <si>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</si>
  <si>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</si>
  <si>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</si>
  <si>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</si>
  <si>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</si>
  <si>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</si>
  <si>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</si>
  <si>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</si>
  <si>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</si>
  <si>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</si>
  <si>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</si>
  <si>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</si>
  <si>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</si>
  <si>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</si>
  <si>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</si>
  <si>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</si>
  <si>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</si>
  <si>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</si>
  <si>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</si>
  <si>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</si>
  <si>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</si>
  <si>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</si>
  <si>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</si>
  <si>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</si>
  <si>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</si>
  <si>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</si>
  <si>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</si>
  <si>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</si>
  <si>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</si>
  <si>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</si>
  <si>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</si>
  <si>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</si>
  <si>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</si>
  <si>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</si>
  <si>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</si>
  <si>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</si>
  <si>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</si>
  <si>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</si>
  <si>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</si>
  <si>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</si>
  <si>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</si>
  <si>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</si>
  <si>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</si>
  <si>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</si>
  <si>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</si>
  <si>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</si>
  <si>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</si>
  <si>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</si>
  <si>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</si>
  <si>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</si>
  <si>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</si>
  <si>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</si>
  <si>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</si>
  <si>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</si>
  <si>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</si>
  <si>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</si>
  <si>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</si>
  <si>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</si>
  <si>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</si>
  <si>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</si>
  <si>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</si>
  <si>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</si>
  <si>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</si>
  <si>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</si>
  <si>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</si>
  <si>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</si>
  <si>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</si>
  <si>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</si>
  <si>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</si>
  <si>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</si>
  <si>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</si>
  <si>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</si>
  <si>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</si>
  <si>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</si>
  <si>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</si>
  <si>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</si>
  <si>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</si>
  <si>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</si>
  <si>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</si>
  <si>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</si>
  <si>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</si>
  <si>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</si>
  <si>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</si>
  <si>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</si>
  <si>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</si>
  <si>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</si>
  <si>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</si>
  <si>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</si>
  <si>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</si>
  <si>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</si>
  <si>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Campus Provosts (Tab 1.2(16))</t>
  </si>
  <si>
    <t>Bursar/Cashier/Collections salaries, DSO Acctg salaries</t>
  </si>
  <si>
    <t>Student labs and assistance</t>
  </si>
  <si>
    <t>Student Based Reporting</t>
  </si>
  <si>
    <t>Mailroom, postage</t>
  </si>
  <si>
    <t>Split between centralized and instructional support</t>
  </si>
  <si>
    <t xml:space="preserve">Some duties would be at school level for DSB's </t>
  </si>
  <si>
    <t>One Campus - would be at school level for DSB's</t>
  </si>
  <si>
    <t>Copy paper/Copier rental, etc. campus-wide</t>
  </si>
  <si>
    <t>Bad debt expense &amp; Unemployment Compensation</t>
  </si>
  <si>
    <t>Athletic ins. Prop/casualty ins</t>
  </si>
  <si>
    <t>should be 14XXXXX - academic support</t>
  </si>
  <si>
    <t>Mostly program specific PR</t>
  </si>
  <si>
    <t>Excluded Banking Fees</t>
  </si>
  <si>
    <t>Regional Vice-Presidents</t>
  </si>
  <si>
    <t>Institutional Research and Effectiveness Department</t>
  </si>
  <si>
    <t>Excluded Property Insurance</t>
  </si>
  <si>
    <t>Director, Alumni Relations</t>
  </si>
  <si>
    <t>Senior Director, Foundation Administration and Development</t>
  </si>
  <si>
    <t>Exclude Bad Debt Expense and Collection Costs</t>
  </si>
  <si>
    <t>Exclude A/R Staff</t>
  </si>
  <si>
    <t>IT Department, Contracts and Maintenance Services</t>
  </si>
  <si>
    <t>ERP Contract and Associated costs</t>
  </si>
  <si>
    <t>Telecommunications Collegewide</t>
  </si>
  <si>
    <t>Exclude Insurance, Unemployment, Legal fees, Postage, Bank service fees, and Inst Memberships</t>
  </si>
  <si>
    <t>Excluded bank service fees and merchant fees</t>
  </si>
  <si>
    <t>Director of OIT</t>
  </si>
  <si>
    <t>Merchant fees and bad debt expenses excluded</t>
  </si>
  <si>
    <t>Unemployment Compensation excluded</t>
  </si>
  <si>
    <t>Expenses related to grant proposals</t>
  </si>
  <si>
    <t>Phone Service</t>
  </si>
  <si>
    <t>Maintenance of college vehicles</t>
  </si>
  <si>
    <t>Expenses for community events</t>
  </si>
  <si>
    <t>Campus Provost</t>
  </si>
  <si>
    <t>SACSCOC QEP was distributed to individual departments</t>
  </si>
  <si>
    <t>Attorney and Paralegal</t>
  </si>
  <si>
    <t>VP  and Admin Assist.</t>
  </si>
  <si>
    <t>Payroll Manager and Sr. Office Assistant</t>
  </si>
  <si>
    <t>Porter campus opening</t>
  </si>
  <si>
    <t>Less Athletics insurance costs</t>
  </si>
  <si>
    <t>Printed materials related to development of alumni</t>
  </si>
  <si>
    <t>Inst. Advancement</t>
  </si>
  <si>
    <t>excluded:  multicultural history and diversity programs</t>
  </si>
  <si>
    <t>excluded:  entire cashiering operation</t>
  </si>
  <si>
    <t>excluded:  admin staff, programming staff and consortium fees</t>
  </si>
  <si>
    <t>excluded:  computer operations for entire college</t>
  </si>
  <si>
    <t>excluded:  networking staff and operations for entire college</t>
  </si>
  <si>
    <t>excluded:  telephone operations for the entire college</t>
  </si>
  <si>
    <t>excluded:  copier costs for all locations</t>
  </si>
  <si>
    <t>excluded:  small car fleet, three buses, mowers, golf carts</t>
  </si>
  <si>
    <t>excluded:  bad debt expense, SBA bond admin, unemployment comp</t>
  </si>
  <si>
    <t>excluded:  not related to buildings or fixtures</t>
  </si>
  <si>
    <t>excluded:  college wide graduation</t>
  </si>
  <si>
    <t>excluded:  staff development office materials and supplies</t>
  </si>
  <si>
    <t>excluded:  college wide alumni office</t>
  </si>
  <si>
    <t>excluded:  foundation expenses</t>
  </si>
  <si>
    <t>Directly related to institution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</si>
  <si>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</si>
  <si>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</si>
  <si>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</si>
  <si>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</si>
  <si>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</si>
  <si>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</si>
  <si>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Excluded SPC Foundation Alumni Costs</t>
  </si>
  <si>
    <t>Not funded by general revenue</t>
  </si>
  <si>
    <t>VP Academic Affairs, VP Assessment and Downtown Campus are excludable.</t>
  </si>
  <si>
    <t xml:space="preserve">These are multiple site necessitated administrators and are excludable. 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</si>
  <si>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</si>
  <si>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</si>
  <si>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</si>
  <si>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IT functions are considered mainly student oriented with only 5% relevant to administration.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</si>
  <si>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</si>
  <si>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</si>
  <si>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</si>
  <si>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</si>
  <si>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</si>
  <si>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</si>
  <si>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Excluded all Grants Office expenses</t>
  </si>
  <si>
    <t>These are reported as Technology expenditures on the TEA report</t>
  </si>
  <si>
    <t>Excluded Reemployment (formerly known as Unemployment) Compensation</t>
  </si>
  <si>
    <t>Interdepartment recharges</t>
  </si>
  <si>
    <t>Operational/Support functions</t>
  </si>
  <si>
    <t>Copier expenses</t>
  </si>
  <si>
    <t>Campus presidents excluded as parallel to school principal</t>
  </si>
  <si>
    <t>Related to collection of tuition &amp; fees</t>
  </si>
  <si>
    <t>Excluded merchant fees &amp; refund mgmt program fees</t>
  </si>
  <si>
    <t>Support for faculty/student services pursuing grant funding</t>
  </si>
  <si>
    <t>Support for faculty, student services functions, finance functions related to cashiering and billing, comparable to exclusion of other colleges</t>
  </si>
  <si>
    <t>Includes bad debt, campus copier rentals</t>
  </si>
  <si>
    <t>Not funded by GR; transfer in from auxiliary funds</t>
  </si>
  <si>
    <t>Marketing/advertising, recruiting potential students</t>
  </si>
  <si>
    <t>Excluded bank and credit card fees</t>
  </si>
  <si>
    <t>Excluded 25% for drawing of federal funds and reconciliation with financial aid</t>
  </si>
  <si>
    <t>Student check processing</t>
  </si>
  <si>
    <t>Relief Cashier</t>
  </si>
  <si>
    <t>2015-16 ADMINISTRATIVE COST % OVER COST ANALYSIS TOTAL EXPENDITURES EXCLUDING TRANSFERS</t>
  </si>
  <si>
    <t>2016-2017</t>
  </si>
  <si>
    <t>2016-17 FTE-3</t>
  </si>
  <si>
    <t>FY 2016-17</t>
  </si>
  <si>
    <t>Bank Fees and Bad Debt Expense</t>
  </si>
  <si>
    <t>Nonrecurring capital outlay</t>
  </si>
  <si>
    <t>Excludes cashiers and Merchant Service Fees</t>
  </si>
  <si>
    <t xml:space="preserve">Split between centralized and instructional support also exclude R&amp;M </t>
  </si>
  <si>
    <t>Student Activities including athletics (student support)</t>
  </si>
  <si>
    <t>Foundation Workers paid by College for private gifts financial aid work</t>
  </si>
  <si>
    <t>Support for Faculty pursuing grant funding</t>
  </si>
  <si>
    <t>Excluded: College wide</t>
  </si>
  <si>
    <t>Excluded: Sick and vacation payout for instructional and non-admin employees</t>
  </si>
  <si>
    <t>Service Contracts</t>
  </si>
  <si>
    <t>College wide</t>
  </si>
  <si>
    <t>collection cost, bank fees, maint service contracts</t>
  </si>
  <si>
    <t>Students benefits</t>
  </si>
  <si>
    <t>unemployment benefits</t>
  </si>
  <si>
    <t>Excluded: College Activities Funds, Marketing and PR Expenses</t>
  </si>
  <si>
    <t>Excluded: CF Foundation reimbursable expenses</t>
  </si>
  <si>
    <t>Removed Cashiers and all Operating costs. Kept Bursar Salary and Benefits</t>
  </si>
  <si>
    <t>Director, Gevernmental Relations</t>
  </si>
  <si>
    <t xml:space="preserve">Excluded Bad debt expenses, bank fees, collections services, Bursar </t>
  </si>
  <si>
    <t>Manager, Grants Administration and Development</t>
  </si>
  <si>
    <t>Excluded Acreditation Expenses and Marketing Personnel</t>
  </si>
  <si>
    <t>Exclude President's Office Expenses</t>
  </si>
  <si>
    <t>Exclude amount is cashier position 999369 ($11,170.02) and Michael Hartley (30,083.05 all - 19736.23 passports) Total Cost in NHIDIST</t>
  </si>
  <si>
    <t>Exclude IR - Linda MacMinn (74,406.84 cost) &amp; Marketing</t>
  </si>
  <si>
    <t>Bursar and Accounts Receivable clerk</t>
  </si>
  <si>
    <t>PayPal and grant reconciliation</t>
  </si>
  <si>
    <t>VP of Educational Affairs</t>
  </si>
  <si>
    <t>General Admin for each campus</t>
  </si>
  <si>
    <t>Equity Office</t>
  </si>
  <si>
    <t>Dept maintains all State and Federal reporting - analysis of goals</t>
  </si>
  <si>
    <t>SAC's expenditures</t>
  </si>
  <si>
    <t>Cashier, Bursar, Asst, Collections, DSO &amp; Armor car service</t>
  </si>
  <si>
    <t>IT personnel, contracts, repair/maint, data software</t>
  </si>
  <si>
    <t>Postage and Shipping for all campuses</t>
  </si>
  <si>
    <t>Printing - internal and external vendors - all departments</t>
  </si>
  <si>
    <t>Bank fees, bad debt, transfers, etc</t>
  </si>
  <si>
    <t>Worker's comp and property insurance</t>
  </si>
  <si>
    <t>Expenses for graduation</t>
  </si>
  <si>
    <t>Excluded catelog printing, postage, post cards and community services</t>
  </si>
  <si>
    <t>Foundation</t>
  </si>
  <si>
    <t>Excluded: Merchant Fees, Higher One, Nelnet ($163,110.79)</t>
  </si>
  <si>
    <t>AR staff (3@$152,694.17),Manpower Temps ($65,560.72), student fee write-offs ($467,913.01)</t>
  </si>
  <si>
    <t>College wide Memberships/ Program memberships charged to individual departments and program accounts</t>
  </si>
  <si>
    <t>excluded:  bank mobile student card charges</t>
  </si>
  <si>
    <t>excluded:  college wide advertising, foundation &amp; student events, convocation</t>
  </si>
  <si>
    <t xml:space="preserve">Excluded Bank and Merchange fees: $240,745.92 and Bad Debt:$942,240.88. </t>
  </si>
  <si>
    <t>Student Accounting</t>
  </si>
  <si>
    <t>Excluded Workers Comp and General Liability Insurance.</t>
  </si>
  <si>
    <t>Instructional support services/school administration support services</t>
  </si>
  <si>
    <t>Support for faculty/student services pursuing grant funding, plus studenty activity fee monitoring</t>
  </si>
  <si>
    <t>Central services at school level, mailroom at each campus</t>
  </si>
  <si>
    <t>Student insurance</t>
  </si>
  <si>
    <t>Central services at school level, continuing education division</t>
  </si>
  <si>
    <t>Cashiers, A/R staff and bank charges not comparble to K-12</t>
  </si>
  <si>
    <t>Most is instructional.  Assign 20% to Administrative.</t>
  </si>
  <si>
    <t>Excludes Exp related to College grant &amp; auxiliary services accounting</t>
  </si>
  <si>
    <t>Excludes Exp associated with Student Cashiering &amp; Student Accounts</t>
  </si>
  <si>
    <t>Excludes 70% exp assoc with support for Stu Services, labs &amp; instructional support</t>
  </si>
  <si>
    <t>Excludes 70% exp assoc with support for Instruction &amp; instructional support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</si>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</sst>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59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43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18"/>
    </xf>
    <xf numFmtId="0" fontId="3" fillId="0" borderId="0" xfId="0" applyFont="1" applyFill="1" applyAlignment="1" applyProtection="1">
      <alignment horizontal="left" indent="23"/>
    </xf>
    <xf numFmtId="0" fontId="3" fillId="0" borderId="0" xfId="0" applyFont="1" applyFill="1" applyAlignment="1" applyProtection="1">
      <alignment horizontal="left" indent="26"/>
    </xf>
    <xf numFmtId="0" fontId="3" fillId="0" borderId="0" xfId="0" applyFont="1" applyFill="1" applyAlignment="1" applyProtection="1">
      <alignment horizontal="left" indent="30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5"/>
    </xf>
    <xf numFmtId="0" fontId="11" fillId="0" borderId="0" xfId="5" applyFont="1" applyBorder="1" applyAlignment="1">
      <alignment horizontal="left" indent="9"/>
    </xf>
    <xf numFmtId="0" fontId="11" fillId="0" borderId="0" xfId="5" applyFont="1" applyBorder="1" applyAlignment="1">
      <alignment horizontal="left" indent="14"/>
    </xf>
    <xf numFmtId="0" fontId="11" fillId="0" borderId="0" xfId="5" applyFont="1" applyBorder="1" applyAlignment="1">
      <alignment horizontal="left" indent="16"/>
    </xf>
    <xf numFmtId="0" fontId="0" fillId="0" borderId="0" xfId="0" applyAlignment="1">
      <alignment horizontal="left" indent="11"/>
    </xf>
    <xf numFmtId="0" fontId="11" fillId="0" borderId="0" xfId="5" applyFont="1" applyBorder="1" applyAlignment="1">
      <alignment horizontal="left" indent="21"/>
    </xf>
    <xf numFmtId="0" fontId="11" fillId="0" borderId="0" xfId="5" applyFont="1" applyBorder="1" applyAlignment="1">
      <alignment horizontal="left" indent="22"/>
    </xf>
    <xf numFmtId="0" fontId="11" fillId="0" borderId="0" xfId="5" applyFont="1" applyBorder="1" applyAlignment="1">
      <alignment horizontal="left" indent="28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2016-17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05-4330-A845-5BB2A205F0E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05-4330-A845-5BB2A205F0E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905-4330-A845-5BB2A205F0E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F905-4330-A845-5BB2A205F0E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05-4330-A845-5BB2A205F0E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Florida State College at Jacksonville</c:v>
                </c:pt>
                <c:pt idx="3">
                  <c:v>College of Central Florida</c:v>
                </c:pt>
                <c:pt idx="4">
                  <c:v>Santa Fe College</c:v>
                </c:pt>
                <c:pt idx="5">
                  <c:v>Pasco-Hernando State College</c:v>
                </c:pt>
                <c:pt idx="6">
                  <c:v>Tallahassee Community College</c:v>
                </c:pt>
                <c:pt idx="7">
                  <c:v>Miami Dade College</c:v>
                </c:pt>
                <c:pt idx="8">
                  <c:v>Polk State College</c:v>
                </c:pt>
                <c:pt idx="9">
                  <c:v>Valencia College</c:v>
                </c:pt>
                <c:pt idx="10">
                  <c:v>North Florida Community College</c:v>
                </c:pt>
                <c:pt idx="11">
                  <c:v>FCS</c:v>
                </c:pt>
                <c:pt idx="12">
                  <c:v>Northwest Florida State College</c:v>
                </c:pt>
                <c:pt idx="13">
                  <c:v>Gulf Coast State College</c:v>
                </c:pt>
                <c:pt idx="14">
                  <c:v>Florida SouthWestern State College</c:v>
                </c:pt>
                <c:pt idx="15">
                  <c:v>Seminole State College of Florida</c:v>
                </c:pt>
                <c:pt idx="16">
                  <c:v>Eastern Florida State College</c:v>
                </c:pt>
                <c:pt idx="17">
                  <c:v>Hillsborough Community College</c:v>
                </c:pt>
                <c:pt idx="18">
                  <c:v>Pensacola State College</c:v>
                </c:pt>
                <c:pt idx="19">
                  <c:v>Daytona State College</c:v>
                </c:pt>
                <c:pt idx="20">
                  <c:v>Lake-Sumter State College</c:v>
                </c:pt>
                <c:pt idx="21">
                  <c:v>Chipola College</c:v>
                </c:pt>
                <c:pt idx="22">
                  <c:v>South Florida State College</c:v>
                </c:pt>
                <c:pt idx="23">
                  <c:v>Florida Gateway College</c:v>
                </c:pt>
                <c:pt idx="24">
                  <c:v>Broward College</c:v>
                </c:pt>
                <c:pt idx="25">
                  <c:v>State College of Florida, Manatee-Sarasota</c:v>
                </c:pt>
                <c:pt idx="26">
                  <c:v>St. Petersburg College</c:v>
                </c:pt>
                <c:pt idx="27">
                  <c:v>St. Johns River State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3.8654685730278852E-2</c:v>
                </c:pt>
                <c:pt idx="1">
                  <c:v>4.049297150884143E-2</c:v>
                </c:pt>
                <c:pt idx="2">
                  <c:v>5.8839838993981465E-2</c:v>
                </c:pt>
                <c:pt idx="3">
                  <c:v>6.048699008463547E-2</c:v>
                </c:pt>
                <c:pt idx="4">
                  <c:v>6.0487808133313122E-2</c:v>
                </c:pt>
                <c:pt idx="5">
                  <c:v>6.0999732965800038E-2</c:v>
                </c:pt>
                <c:pt idx="6">
                  <c:v>6.5385091212294119E-2</c:v>
                </c:pt>
                <c:pt idx="7">
                  <c:v>7.6558398407526443E-2</c:v>
                </c:pt>
                <c:pt idx="8">
                  <c:v>7.8677848705892214E-2</c:v>
                </c:pt>
                <c:pt idx="9">
                  <c:v>7.8755879512024923E-2</c:v>
                </c:pt>
                <c:pt idx="10">
                  <c:v>7.9863408278878334E-2</c:v>
                </c:pt>
                <c:pt idx="11">
                  <c:v>8.1765697663610443E-2</c:v>
                </c:pt>
                <c:pt idx="12">
                  <c:v>8.3492259829079471E-2</c:v>
                </c:pt>
                <c:pt idx="13">
                  <c:v>8.4058748970682703E-2</c:v>
                </c:pt>
                <c:pt idx="14">
                  <c:v>8.5131876248925903E-2</c:v>
                </c:pt>
                <c:pt idx="15">
                  <c:v>8.5646514908450835E-2</c:v>
                </c:pt>
                <c:pt idx="16">
                  <c:v>8.7944778152979006E-2</c:v>
                </c:pt>
                <c:pt idx="17">
                  <c:v>9.022842410999185E-2</c:v>
                </c:pt>
                <c:pt idx="18">
                  <c:v>9.1287053438087698E-2</c:v>
                </c:pt>
                <c:pt idx="19">
                  <c:v>9.4234877563920974E-2</c:v>
                </c:pt>
                <c:pt idx="20">
                  <c:v>9.9983434831075663E-2</c:v>
                </c:pt>
                <c:pt idx="21">
                  <c:v>0.1014663692328672</c:v>
                </c:pt>
                <c:pt idx="22">
                  <c:v>0.10258277929484828</c:v>
                </c:pt>
                <c:pt idx="23">
                  <c:v>0.10400668039252609</c:v>
                </c:pt>
                <c:pt idx="24">
                  <c:v>0.10704051853233398</c:v>
                </c:pt>
                <c:pt idx="25">
                  <c:v>0.1084943469289029</c:v>
                </c:pt>
                <c:pt idx="26">
                  <c:v>0.11139915866409444</c:v>
                </c:pt>
                <c:pt idx="27">
                  <c:v>0.12753309988304037</c:v>
                </c:pt>
                <c:pt idx="28">
                  <c:v>0.23584234942396967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05-4330-A845-5BB2A205F0E2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-1.6590391193850168E-3</c:v>
                </c:pt>
                <c:pt idx="1">
                  <c:v>-3.9506062910715928E-3</c:v>
                </c:pt>
                <c:pt idx="2">
                  <c:v>5.6456016062618464E-4</c:v>
                </c:pt>
                <c:pt idx="3">
                  <c:v>-4.5370642133360506E-4</c:v>
                </c:pt>
                <c:pt idx="4">
                  <c:v>2.8330448312614345E-3</c:v>
                </c:pt>
                <c:pt idx="5">
                  <c:v>6.1299631757833623E-4</c:v>
                </c:pt>
                <c:pt idx="6">
                  <c:v>-1.0639433028087231E-2</c:v>
                </c:pt>
                <c:pt idx="7">
                  <c:v>4.3950400280430152E-3</c:v>
                </c:pt>
                <c:pt idx="8">
                  <c:v>1.2066202016677574E-3</c:v>
                </c:pt>
                <c:pt idx="9">
                  <c:v>-1.6051751440564754E-3</c:v>
                </c:pt>
                <c:pt idx="10">
                  <c:v>-6.9844425321821529E-3</c:v>
                </c:pt>
                <c:pt idx="11">
                  <c:v>3.581692891844776E-3</c:v>
                </c:pt>
                <c:pt idx="12">
                  <c:v>-3.6275404484902019E-3</c:v>
                </c:pt>
                <c:pt idx="13">
                  <c:v>3.2538434550849482E-3</c:v>
                </c:pt>
                <c:pt idx="14">
                  <c:v>-1.103476319810176E-2</c:v>
                </c:pt>
                <c:pt idx="15">
                  <c:v>-1.4732174818803817E-3</c:v>
                </c:pt>
                <c:pt idx="16">
                  <c:v>-3.1524305623659571E-3</c:v>
                </c:pt>
                <c:pt idx="17">
                  <c:v>4.5284616549787632E-3</c:v>
                </c:pt>
                <c:pt idx="18">
                  <c:v>1.840402943698656E-2</c:v>
                </c:pt>
                <c:pt idx="19">
                  <c:v>3.9667547159828176E-3</c:v>
                </c:pt>
                <c:pt idx="20">
                  <c:v>-7.7488239229721173E-3</c:v>
                </c:pt>
                <c:pt idx="21">
                  <c:v>-3.6177696328721642E-3</c:v>
                </c:pt>
                <c:pt idx="22">
                  <c:v>-8.60603283428657E-4</c:v>
                </c:pt>
                <c:pt idx="23">
                  <c:v>3.8200035317041969E-3</c:v>
                </c:pt>
                <c:pt idx="24">
                  <c:v>3.5875205614810182E-2</c:v>
                </c:pt>
                <c:pt idx="25">
                  <c:v>-2.9033066570330335E-3</c:v>
                </c:pt>
                <c:pt idx="26">
                  <c:v>-2.4110781526583136E-4</c:v>
                </c:pt>
                <c:pt idx="27">
                  <c:v>-1.6815741296789227E-2</c:v>
                </c:pt>
                <c:pt idx="28">
                  <c:v>0.14238488418090961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05-4330-A845-5BB2A205F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8296232"/>
        <c:axId val="328296624"/>
      </c:barChart>
      <c:catAx>
        <c:axId val="328296232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328296624"/>
        <c:crosses val="autoZero"/>
        <c:auto val="0"/>
        <c:lblAlgn val="ctr"/>
        <c:lblOffset val="100"/>
        <c:noMultiLvlLbl val="0"/>
      </c:catAx>
      <c:valAx>
        <c:axId val="32829662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328296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2016-17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F98-4491-8E24-C3581F3CF3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F98-4491-8E24-C3581F3CF3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F98-4491-8E24-C3581F3CF3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Santa Fe College</c:v>
                </c:pt>
                <c:pt idx="4">
                  <c:v>College of Central Florida</c:v>
                </c:pt>
                <c:pt idx="5">
                  <c:v>Florida State College at Jacksonville</c:v>
                </c:pt>
                <c:pt idx="6">
                  <c:v>Tallahassee Community College</c:v>
                </c:pt>
                <c:pt idx="7">
                  <c:v>Miami Dade College</c:v>
                </c:pt>
                <c:pt idx="8">
                  <c:v>Valencia College</c:v>
                </c:pt>
                <c:pt idx="9">
                  <c:v>Florida SouthWestern State College</c:v>
                </c:pt>
                <c:pt idx="10">
                  <c:v>Hillsborough Community College</c:v>
                </c:pt>
                <c:pt idx="11">
                  <c:v>FCS</c:v>
                </c:pt>
                <c:pt idx="12">
                  <c:v>Seminole State College of Florida</c:v>
                </c:pt>
                <c:pt idx="13">
                  <c:v>Polk State College</c:v>
                </c:pt>
                <c:pt idx="14">
                  <c:v>Eastern Florida State College</c:v>
                </c:pt>
                <c:pt idx="15">
                  <c:v>Daytona State College</c:v>
                </c:pt>
                <c:pt idx="16">
                  <c:v>Pensacola State College</c:v>
                </c:pt>
                <c:pt idx="17">
                  <c:v>State College of Florida, Manatee-Sarasota</c:v>
                </c:pt>
                <c:pt idx="18">
                  <c:v>Broward College</c:v>
                </c:pt>
                <c:pt idx="19">
                  <c:v>Northwest Florida State College</c:v>
                </c:pt>
                <c:pt idx="20">
                  <c:v>Gulf Coast State College</c:v>
                </c:pt>
                <c:pt idx="21">
                  <c:v>Lake-Sumter State College</c:v>
                </c:pt>
                <c:pt idx="22">
                  <c:v>St. Petersburg College</c:v>
                </c:pt>
                <c:pt idx="23">
                  <c:v>St. Johns River State College</c:v>
                </c:pt>
                <c:pt idx="24">
                  <c:v>North Florida Community College</c:v>
                </c:pt>
                <c:pt idx="25">
                  <c:v>Florida Gateway College</c:v>
                </c:pt>
                <c:pt idx="26">
                  <c:v>South Florida State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3.8654685730278852E-2</c:v>
                </c:pt>
                <c:pt idx="1">
                  <c:v>4.049297150884143E-2</c:v>
                </c:pt>
                <c:pt idx="2">
                  <c:v>6.0999732965800038E-2</c:v>
                </c:pt>
                <c:pt idx="3">
                  <c:v>6.0487808133313122E-2</c:v>
                </c:pt>
                <c:pt idx="4">
                  <c:v>6.048699008463547E-2</c:v>
                </c:pt>
                <c:pt idx="5">
                  <c:v>5.8839838993981465E-2</c:v>
                </c:pt>
                <c:pt idx="6">
                  <c:v>6.5385091212294119E-2</c:v>
                </c:pt>
                <c:pt idx="7">
                  <c:v>7.6558398407526443E-2</c:v>
                </c:pt>
                <c:pt idx="8">
                  <c:v>7.8755879512024923E-2</c:v>
                </c:pt>
                <c:pt idx="9">
                  <c:v>8.5131876248925903E-2</c:v>
                </c:pt>
                <c:pt idx="10">
                  <c:v>9.022842410999185E-2</c:v>
                </c:pt>
                <c:pt idx="11">
                  <c:v>8.1765697663610443E-2</c:v>
                </c:pt>
                <c:pt idx="12">
                  <c:v>8.5646514908450835E-2</c:v>
                </c:pt>
                <c:pt idx="13">
                  <c:v>7.8677848705892214E-2</c:v>
                </c:pt>
                <c:pt idx="14">
                  <c:v>8.7944778152979006E-2</c:v>
                </c:pt>
                <c:pt idx="15">
                  <c:v>9.4234877563920974E-2</c:v>
                </c:pt>
                <c:pt idx="16">
                  <c:v>9.1287053438087698E-2</c:v>
                </c:pt>
                <c:pt idx="17">
                  <c:v>0.1084943469289029</c:v>
                </c:pt>
                <c:pt idx="18">
                  <c:v>0.10704051853233398</c:v>
                </c:pt>
                <c:pt idx="19">
                  <c:v>8.3492259829079471E-2</c:v>
                </c:pt>
                <c:pt idx="20">
                  <c:v>8.4058748970682703E-2</c:v>
                </c:pt>
                <c:pt idx="21">
                  <c:v>9.9983434831075663E-2</c:v>
                </c:pt>
                <c:pt idx="22">
                  <c:v>0.11139915866409444</c:v>
                </c:pt>
                <c:pt idx="23">
                  <c:v>0.12753309988304037</c:v>
                </c:pt>
                <c:pt idx="24">
                  <c:v>7.9863408278878334E-2</c:v>
                </c:pt>
                <c:pt idx="25">
                  <c:v>0.10400668039252609</c:v>
                </c:pt>
                <c:pt idx="26">
                  <c:v>0.10258277929484828</c:v>
                </c:pt>
                <c:pt idx="27">
                  <c:v>0.1014663692328672</c:v>
                </c:pt>
                <c:pt idx="28">
                  <c:v>0.23584234942396967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8-4491-8E24-C3581F3CF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28297408"/>
        <c:axId val="32829780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F98-4491-8E24-C3581F3CF3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F98-4491-8E24-C3581F3CF31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1F98-4491-8E24-C3581F3CF31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98-4491-8E24-C3581F3CF3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F98-4491-8E24-C3581F3CF3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Santa Fe College</c:v>
                </c:pt>
                <c:pt idx="4">
                  <c:v>College of Central Florida</c:v>
                </c:pt>
                <c:pt idx="5">
                  <c:v>Florida State College at Jacksonville</c:v>
                </c:pt>
                <c:pt idx="6">
                  <c:v>Tallahassee Community College</c:v>
                </c:pt>
                <c:pt idx="7">
                  <c:v>Miami Dade College</c:v>
                </c:pt>
                <c:pt idx="8">
                  <c:v>Valencia College</c:v>
                </c:pt>
                <c:pt idx="9">
                  <c:v>Florida SouthWestern State College</c:v>
                </c:pt>
                <c:pt idx="10">
                  <c:v>Hillsborough Community College</c:v>
                </c:pt>
                <c:pt idx="11">
                  <c:v>FCS</c:v>
                </c:pt>
                <c:pt idx="12">
                  <c:v>Seminole State College of Florida</c:v>
                </c:pt>
                <c:pt idx="13">
                  <c:v>Polk State College</c:v>
                </c:pt>
                <c:pt idx="14">
                  <c:v>Eastern Florida State College</c:v>
                </c:pt>
                <c:pt idx="15">
                  <c:v>Daytona State College</c:v>
                </c:pt>
                <c:pt idx="16">
                  <c:v>Pensacola State College</c:v>
                </c:pt>
                <c:pt idx="17">
                  <c:v>State College of Florida, Manatee-Sarasota</c:v>
                </c:pt>
                <c:pt idx="18">
                  <c:v>Broward College</c:v>
                </c:pt>
                <c:pt idx="19">
                  <c:v>Northwest Florida State College</c:v>
                </c:pt>
                <c:pt idx="20">
                  <c:v>Gulf Coast State College</c:v>
                </c:pt>
                <c:pt idx="21">
                  <c:v>Lake-Sumter State College</c:v>
                </c:pt>
                <c:pt idx="22">
                  <c:v>St. Petersburg College</c:v>
                </c:pt>
                <c:pt idx="23">
                  <c:v>St. Johns River State College</c:v>
                </c:pt>
                <c:pt idx="24">
                  <c:v>North Florida Community College</c:v>
                </c:pt>
                <c:pt idx="25">
                  <c:v>Florida Gateway College</c:v>
                </c:pt>
                <c:pt idx="26">
                  <c:v>South Florida State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221.48779136294803</c:v>
                </c:pt>
                <c:pt idx="1">
                  <c:v>248.74176628885985</c:v>
                </c:pt>
                <c:pt idx="2">
                  <c:v>367.88209233397617</c:v>
                </c:pt>
                <c:pt idx="3">
                  <c:v>396.47560932906231</c:v>
                </c:pt>
                <c:pt idx="4">
                  <c:v>416.8959183278123</c:v>
                </c:pt>
                <c:pt idx="5">
                  <c:v>449.89063691606327</c:v>
                </c:pt>
                <c:pt idx="6">
                  <c:v>451.62721166699538</c:v>
                </c:pt>
                <c:pt idx="7">
                  <c:v>484.31550610866162</c:v>
                </c:pt>
                <c:pt idx="8">
                  <c:v>494.03328590849117</c:v>
                </c:pt>
                <c:pt idx="9">
                  <c:v>537.34016859476174</c:v>
                </c:pt>
                <c:pt idx="10">
                  <c:v>538.92047559104867</c:v>
                </c:pt>
                <c:pt idx="11">
                  <c:v>545.08714716779104</c:v>
                </c:pt>
                <c:pt idx="12">
                  <c:v>546.63699776034957</c:v>
                </c:pt>
                <c:pt idx="13">
                  <c:v>600.52576572470366</c:v>
                </c:pt>
                <c:pt idx="14">
                  <c:v>614.37535682762643</c:v>
                </c:pt>
                <c:pt idx="15">
                  <c:v>627.63180991593765</c:v>
                </c:pt>
                <c:pt idx="16">
                  <c:v>650.7518689419411</c:v>
                </c:pt>
                <c:pt idx="17">
                  <c:v>664.75078520404554</c:v>
                </c:pt>
                <c:pt idx="18">
                  <c:v>673.96056701810608</c:v>
                </c:pt>
                <c:pt idx="19">
                  <c:v>675.71565822880268</c:v>
                </c:pt>
                <c:pt idx="20">
                  <c:v>699.50667101969736</c:v>
                </c:pt>
                <c:pt idx="21">
                  <c:v>802.39343633242459</c:v>
                </c:pt>
                <c:pt idx="22">
                  <c:v>840.88450217908519</c:v>
                </c:pt>
                <c:pt idx="23">
                  <c:v>897.99913670365447</c:v>
                </c:pt>
                <c:pt idx="24">
                  <c:v>900.42194597179059</c:v>
                </c:pt>
                <c:pt idx="25">
                  <c:v>943.05078964282438</c:v>
                </c:pt>
                <c:pt idx="26">
                  <c:v>956.44478809216093</c:v>
                </c:pt>
                <c:pt idx="27">
                  <c:v>1006.1905388512401</c:v>
                </c:pt>
                <c:pt idx="28">
                  <c:v>3907.9699847497577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98-4491-8E24-C3581F3CF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28298584"/>
        <c:axId val="328298192"/>
      </c:barChart>
      <c:catAx>
        <c:axId val="328297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8297800"/>
        <c:crosses val="autoZero"/>
        <c:auto val="1"/>
        <c:lblAlgn val="ctr"/>
        <c:lblOffset val="100"/>
        <c:noMultiLvlLbl val="0"/>
      </c:catAx>
      <c:valAx>
        <c:axId val="32829780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328297408"/>
        <c:crosses val="autoZero"/>
        <c:crossBetween val="between"/>
      </c:valAx>
      <c:valAx>
        <c:axId val="32829819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28298584"/>
        <c:crosses val="max"/>
        <c:crossBetween val="between"/>
      </c:valAx>
      <c:catAx>
        <c:axId val="328298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82981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2016-17 FCS % OF INSTITUTIONAL SUPPORT EXCLUDED FROM ADMINISTRATIVE COST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A2-4098-998A-D8479DE1DD1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A2-4098-998A-D8479DE1DD1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DDA2-4098-998A-D8479DE1DD1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A2-4098-998A-D8479DE1DD1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A2-4098-998A-D8479DE1DD1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A2-4098-998A-D8479DE1DD1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A2-4098-998A-D8479DE1DD1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Florida Keys Community College</c:v>
                </c:pt>
                <c:pt idx="2">
                  <c:v>St. Johns River State College</c:v>
                </c:pt>
                <c:pt idx="3">
                  <c:v>Eastern Florida State College</c:v>
                </c:pt>
                <c:pt idx="4">
                  <c:v>Daytona State College</c:v>
                </c:pt>
                <c:pt idx="5">
                  <c:v>South Florida State College</c:v>
                </c:pt>
                <c:pt idx="6">
                  <c:v>Florida SouthWestern State College</c:v>
                </c:pt>
                <c:pt idx="7">
                  <c:v>Valencia College</c:v>
                </c:pt>
                <c:pt idx="8">
                  <c:v>Broward College</c:v>
                </c:pt>
                <c:pt idx="9">
                  <c:v>Hillsborough Community College</c:v>
                </c:pt>
                <c:pt idx="10">
                  <c:v>Gulf Coast State College</c:v>
                </c:pt>
                <c:pt idx="11">
                  <c:v>FCS</c:v>
                </c:pt>
                <c:pt idx="12">
                  <c:v>Seminole State College of Florida</c:v>
                </c:pt>
                <c:pt idx="13">
                  <c:v>Indian River State College</c:v>
                </c:pt>
                <c:pt idx="14">
                  <c:v>Pensacola State College</c:v>
                </c:pt>
                <c:pt idx="15">
                  <c:v>Chipola College</c:v>
                </c:pt>
                <c:pt idx="16">
                  <c:v>Florida Gateway College</c:v>
                </c:pt>
                <c:pt idx="17">
                  <c:v>State College of Florida, Manatee-Sarasota</c:v>
                </c:pt>
                <c:pt idx="18">
                  <c:v>Polk State College</c:v>
                </c:pt>
                <c:pt idx="19">
                  <c:v>Miami Dade College</c:v>
                </c:pt>
                <c:pt idx="20">
                  <c:v>Pasco-Hernando State College</c:v>
                </c:pt>
                <c:pt idx="21">
                  <c:v>North Florida Community College</c:v>
                </c:pt>
                <c:pt idx="22">
                  <c:v>Lake-Sumter State College</c:v>
                </c:pt>
                <c:pt idx="23">
                  <c:v>Northwest Florida State College</c:v>
                </c:pt>
                <c:pt idx="24">
                  <c:v>Palm Beach State College</c:v>
                </c:pt>
                <c:pt idx="25">
                  <c:v>Florida State College at Jacksonville</c:v>
                </c:pt>
                <c:pt idx="26">
                  <c:v>College of Central Florida</c:v>
                </c:pt>
                <c:pt idx="27">
                  <c:v>Santa Fe College</c:v>
                </c:pt>
                <c:pt idx="28">
                  <c:v>Tallahassee Community College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0.21577445983053425</c:v>
                </c:pt>
                <c:pt idx="1">
                  <c:v>0.38063977314990555</c:v>
                </c:pt>
                <c:pt idx="2">
                  <c:v>0.43211503315981697</c:v>
                </c:pt>
                <c:pt idx="3">
                  <c:v>0.44212467256495186</c:v>
                </c:pt>
                <c:pt idx="4">
                  <c:v>0.450203920797553</c:v>
                </c:pt>
                <c:pt idx="5">
                  <c:v>0.47574751720176295</c:v>
                </c:pt>
                <c:pt idx="6">
                  <c:v>0.48965881709884573</c:v>
                </c:pt>
                <c:pt idx="7">
                  <c:v>0.52167160325684248</c:v>
                </c:pt>
                <c:pt idx="8">
                  <c:v>0.52347931091037125</c:v>
                </c:pt>
                <c:pt idx="9">
                  <c:v>0.53141521969841632</c:v>
                </c:pt>
                <c:pt idx="10">
                  <c:v>0.54504959479067139</c:v>
                </c:pt>
                <c:pt idx="11">
                  <c:v>0.55613710932942928</c:v>
                </c:pt>
                <c:pt idx="12">
                  <c:v>0.5563403595545805</c:v>
                </c:pt>
                <c:pt idx="13">
                  <c:v>0.56185549651192124</c:v>
                </c:pt>
                <c:pt idx="14">
                  <c:v>0.56472962632119061</c:v>
                </c:pt>
                <c:pt idx="15">
                  <c:v>0.57002326578523788</c:v>
                </c:pt>
                <c:pt idx="16">
                  <c:v>0.57542768553053425</c:v>
                </c:pt>
                <c:pt idx="17">
                  <c:v>0.59097707901751295</c:v>
                </c:pt>
                <c:pt idx="18">
                  <c:v>0.60694182267696095</c:v>
                </c:pt>
                <c:pt idx="19">
                  <c:v>0.6151988422190583</c:v>
                </c:pt>
                <c:pt idx="20">
                  <c:v>0.62703969417932992</c:v>
                </c:pt>
                <c:pt idx="21">
                  <c:v>0.63019162663194861</c:v>
                </c:pt>
                <c:pt idx="22">
                  <c:v>0.63294397064942076</c:v>
                </c:pt>
                <c:pt idx="23">
                  <c:v>0.63538961605304123</c:v>
                </c:pt>
                <c:pt idx="24">
                  <c:v>0.63786051808876243</c:v>
                </c:pt>
                <c:pt idx="25">
                  <c:v>0.67314190939482099</c:v>
                </c:pt>
                <c:pt idx="26">
                  <c:v>0.67346503169968364</c:v>
                </c:pt>
                <c:pt idx="27">
                  <c:v>0.67637690420892715</c:v>
                </c:pt>
                <c:pt idx="28">
                  <c:v>0.72303628149325516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A2-4098-998A-D8479DE1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9368"/>
        <c:axId val="328659728"/>
      </c:barChart>
      <c:catAx>
        <c:axId val="328299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8659728"/>
        <c:crosses val="autoZero"/>
        <c:auto val="1"/>
        <c:lblAlgn val="ctr"/>
        <c:lblOffset val="100"/>
        <c:noMultiLvlLbl val="0"/>
      </c:catAx>
      <c:valAx>
        <c:axId val="3286597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2829936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w91DQpWMjiFMMD75Z1SCFsiTTJph/Xp2jLNsrKUOqeAZpl4NH55WtISqHH5czOuUO7az5TjCWbcaG3CLyTBwKA==" saltValue="5OF3mSlL2I87ZNIEvxpk1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abfQIIou8QqPS7HjFvVlpqViwBCCYbwHmEVJdoCJAiZgXk0bDIkYCEn5t4a+JmTbKjcUyKukjoobhpcXEgM2fw==" saltValue="ykLjCma2Jxuer/irVBdi6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/qFIHP+ntRtxf/mk6GZ7YZUZvHE0cbV5Ou6uI1YhaVrUWI7FK0LWhR0z5LD1PfL0W8wO31w3+o9NYYMT8T/8hQ==" saltValue="3nD3WI5QHz6MEEL9EN+MF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Percent of Administrative Cost over Cost Analysis Total Expenses excluding transfers." title="Admin Cost Percent Over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19.72%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$3,686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50.73%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/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B1" s="155" t="s">
        <v>174</v>
      </c>
      <c r="C1" s="153"/>
      <c r="D1" s="153"/>
      <c r="E1" s="153"/>
      <c r="F1" s="153"/>
      <c r="G1" s="153"/>
      <c r="H1" s="77"/>
      <c r="I1" s="73"/>
    </row>
    <row r="2" spans="1:23" ht="15.75" x14ac:dyDescent="0.25">
      <c r="B2" s="156" t="s">
        <v>306</v>
      </c>
      <c r="C2" s="153"/>
      <c r="D2" s="153"/>
      <c r="E2" s="153"/>
      <c r="F2" s="153"/>
      <c r="G2" s="153"/>
      <c r="H2" s="77"/>
      <c r="I2" s="73"/>
    </row>
    <row r="3" spans="1:23" ht="15.75" x14ac:dyDescent="0.25">
      <c r="B3" s="152" t="s">
        <v>180</v>
      </c>
      <c r="C3" s="153"/>
      <c r="D3" s="153"/>
      <c r="E3" s="153"/>
      <c r="F3" s="153"/>
      <c r="G3" s="153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307</v>
      </c>
      <c r="G6" s="36" t="s">
        <v>194</v>
      </c>
      <c r="H6" s="77"/>
      <c r="I6" s="106" t="s">
        <v>305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v>6577625.4452679344</v>
      </c>
      <c r="D7" s="67">
        <v>0.44212467256495186</v>
      </c>
      <c r="E7" s="67">
        <v>8.7944778152979006E-2</v>
      </c>
      <c r="F7" s="69">
        <v>10706.2</v>
      </c>
      <c r="G7" s="70">
        <v>614.37535682762643</v>
      </c>
      <c r="H7" s="77"/>
      <c r="I7" s="108">
        <v>9.1097208715344963E-2</v>
      </c>
      <c r="J7" s="109">
        <v>-3.1524305623659571E-3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v>19862291.870590605</v>
      </c>
      <c r="D8" s="67">
        <v>0.52347931091037125</v>
      </c>
      <c r="E8" s="67">
        <v>0.10704051853233398</v>
      </c>
      <c r="F8" s="69">
        <v>29471</v>
      </c>
      <c r="G8" s="70">
        <v>673.96056701810608</v>
      </c>
      <c r="H8" s="77"/>
      <c r="I8" s="108">
        <v>7.1165312917523801E-2</v>
      </c>
      <c r="J8" s="109">
        <v>3.5875205614810182E-2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v>2152058.42</v>
      </c>
      <c r="D9" s="67">
        <v>0.67346503169968364</v>
      </c>
      <c r="E9" s="67">
        <v>6.048699008463547E-2</v>
      </c>
      <c r="F9" s="69">
        <v>5162.1000000000004</v>
      </c>
      <c r="G9" s="70">
        <v>416.8959183278123</v>
      </c>
      <c r="H9" s="77"/>
      <c r="I9" s="108">
        <v>6.0940696505969075E-2</v>
      </c>
      <c r="J9" s="109">
        <v>-4.5370642133360506E-4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v>1529309</v>
      </c>
      <c r="D10" s="67">
        <v>0.57002326578523788</v>
      </c>
      <c r="E10" s="67">
        <v>0.1014663692328672</v>
      </c>
      <c r="F10" s="69">
        <v>1519.9</v>
      </c>
      <c r="G10" s="70">
        <v>1006.1905388512401</v>
      </c>
      <c r="H10" s="77"/>
      <c r="I10" s="108">
        <v>0.10508413886573936</v>
      </c>
      <c r="J10" s="109">
        <v>-3.6177696328721642E-3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v>7316931.6400000006</v>
      </c>
      <c r="D11" s="67">
        <v>0.450203920797553</v>
      </c>
      <c r="E11" s="67">
        <v>9.4234877563920974E-2</v>
      </c>
      <c r="F11" s="69">
        <v>11658</v>
      </c>
      <c r="G11" s="70">
        <v>627.63180991593765</v>
      </c>
      <c r="H11" s="77"/>
      <c r="I11" s="108">
        <v>9.0268122847938156E-2</v>
      </c>
      <c r="J11" s="109">
        <v>3.9667547159828176E-3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v>5717783</v>
      </c>
      <c r="D12" s="67">
        <v>0.48965881709884573</v>
      </c>
      <c r="E12" s="67">
        <v>8.5131876248925903E-2</v>
      </c>
      <c r="F12" s="69">
        <v>10640.9</v>
      </c>
      <c r="G12" s="70">
        <v>537.34016859476174</v>
      </c>
      <c r="H12" s="77"/>
      <c r="I12" s="108">
        <v>9.6166639447027663E-2</v>
      </c>
      <c r="J12" s="109">
        <v>-1.103476319810176E-2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v>8506667.129999999</v>
      </c>
      <c r="D13" s="67">
        <v>0.67314190939482099</v>
      </c>
      <c r="E13" s="67">
        <v>5.8839838993981465E-2</v>
      </c>
      <c r="F13" s="69">
        <v>18908.3</v>
      </c>
      <c r="G13" s="70">
        <v>449.89063691606327</v>
      </c>
      <c r="H13" s="77"/>
      <c r="I13" s="108">
        <v>5.827527883335528E-2</v>
      </c>
      <c r="J13" s="109">
        <v>5.6456016062618464E-4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153</v>
      </c>
      <c r="C14" s="75">
        <v>2818818.75</v>
      </c>
      <c r="D14" s="67">
        <v>0.38063977314990555</v>
      </c>
      <c r="E14" s="67">
        <v>0.23584234942396967</v>
      </c>
      <c r="F14" s="69">
        <v>721.3</v>
      </c>
      <c r="G14" s="70">
        <v>3907.9699847497577</v>
      </c>
      <c r="H14" s="77"/>
      <c r="I14" s="108">
        <v>9.3457465243060048E-2</v>
      </c>
      <c r="J14" s="109">
        <v>0.14238488418090961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v>2571106.7199999997</v>
      </c>
      <c r="D15" s="67">
        <v>0.54504959479067139</v>
      </c>
      <c r="E15" s="67">
        <v>8.4058748970682703E-2</v>
      </c>
      <c r="F15" s="69">
        <v>3675.6</v>
      </c>
      <c r="G15" s="70">
        <v>699.50667101969736</v>
      </c>
      <c r="H15" s="77"/>
      <c r="I15" s="108">
        <v>8.0804905515597755E-2</v>
      </c>
      <c r="J15" s="109">
        <v>3.2538434550849482E-3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v>10574643.68</v>
      </c>
      <c r="D16" s="67">
        <v>0.53141521969841632</v>
      </c>
      <c r="E16" s="67">
        <v>9.022842410999185E-2</v>
      </c>
      <c r="F16" s="69">
        <v>19621.900000000001</v>
      </c>
      <c r="G16" s="70">
        <v>538.92047559104867</v>
      </c>
      <c r="H16" s="77"/>
      <c r="I16" s="108">
        <v>8.5699962455013087E-2</v>
      </c>
      <c r="J16" s="109">
        <v>4.5284616549787632E-3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v>3447735</v>
      </c>
      <c r="D17" s="67">
        <v>0.56185549651192124</v>
      </c>
      <c r="E17" s="67">
        <v>4.049297150884143E-2</v>
      </c>
      <c r="F17" s="69">
        <v>13860.7</v>
      </c>
      <c r="G17" s="70">
        <v>248.74176628885985</v>
      </c>
      <c r="H17" s="77"/>
      <c r="I17" s="108">
        <v>4.4443577799913023E-2</v>
      </c>
      <c r="J17" s="109">
        <v>-3.9506062910715928E-3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v>2054153.23</v>
      </c>
      <c r="D18" s="67">
        <v>0.57542768553053425</v>
      </c>
      <c r="E18" s="67">
        <v>0.10400668039252609</v>
      </c>
      <c r="F18" s="69">
        <v>2178.1999999999998</v>
      </c>
      <c r="G18" s="70">
        <v>943.05078964282438</v>
      </c>
      <c r="H18" s="77"/>
      <c r="I18" s="108">
        <v>0.10018667686082189</v>
      </c>
      <c r="J18" s="109">
        <v>3.8200035317041969E-3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v>2383830.66</v>
      </c>
      <c r="D19" s="67">
        <v>0.63294397064942076</v>
      </c>
      <c r="E19" s="67">
        <v>9.9983434831075663E-2</v>
      </c>
      <c r="F19" s="69">
        <v>2970.9</v>
      </c>
      <c r="G19" s="70">
        <v>802.39343633242459</v>
      </c>
      <c r="H19" s="77"/>
      <c r="I19" s="108">
        <v>0.10773225875404778</v>
      </c>
      <c r="J19" s="109">
        <v>-7.7488239229721173E-3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v>4699455.676</v>
      </c>
      <c r="D20" s="67">
        <v>0.59097707901751295</v>
      </c>
      <c r="E20" s="67">
        <v>0.1084943469289029</v>
      </c>
      <c r="F20" s="69">
        <v>7069.5</v>
      </c>
      <c r="G20" s="70">
        <v>664.75078520404554</v>
      </c>
      <c r="H20" s="77"/>
      <c r="I20" s="108">
        <v>0.11139765358593594</v>
      </c>
      <c r="J20" s="109">
        <v>-2.9033066570330335E-3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v>22825692.939800002</v>
      </c>
      <c r="D21" s="67">
        <v>0.6151988422190583</v>
      </c>
      <c r="E21" s="67">
        <v>7.6558398407526443E-2</v>
      </c>
      <c r="F21" s="69">
        <v>47129.8</v>
      </c>
      <c r="G21" s="70">
        <v>484.31550610866162</v>
      </c>
      <c r="H21" s="77"/>
      <c r="I21" s="108">
        <v>7.2163358379483428E-2</v>
      </c>
      <c r="J21" s="109">
        <v>4.3950400280430152E-3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161</v>
      </c>
      <c r="C22" s="75">
        <v>753293</v>
      </c>
      <c r="D22" s="67">
        <v>0.63019162663194861</v>
      </c>
      <c r="E22" s="67">
        <v>7.9863408278878334E-2</v>
      </c>
      <c r="F22" s="69">
        <v>836.6</v>
      </c>
      <c r="G22" s="70">
        <v>900.42194597179059</v>
      </c>
      <c r="H22" s="77"/>
      <c r="I22" s="108">
        <v>8.6847850811060487E-2</v>
      </c>
      <c r="J22" s="109">
        <v>-6.9844425321821529E-3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v>2688064.46</v>
      </c>
      <c r="D23" s="67">
        <v>0.63538961605304123</v>
      </c>
      <c r="E23" s="67">
        <v>8.3492259829079471E-2</v>
      </c>
      <c r="F23" s="69">
        <v>3978.1</v>
      </c>
      <c r="G23" s="70">
        <v>675.71565822880268</v>
      </c>
      <c r="H23" s="77"/>
      <c r="I23" s="108">
        <v>8.7119800277569673E-2</v>
      </c>
      <c r="J23" s="109">
        <v>-3.6275404484902019E-3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v>4548716.92</v>
      </c>
      <c r="D24" s="67">
        <v>0.63786051808876243</v>
      </c>
      <c r="E24" s="67">
        <v>3.8654685730278852E-2</v>
      </c>
      <c r="F24" s="69">
        <v>20537.099999999999</v>
      </c>
      <c r="G24" s="70">
        <v>221.48779136294803</v>
      </c>
      <c r="H24" s="77"/>
      <c r="I24" s="108">
        <v>4.0313724849663869E-2</v>
      </c>
      <c r="J24" s="109">
        <v>-1.6590391193850168E-3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v>2842367.41</v>
      </c>
      <c r="D25" s="67">
        <v>0.62703969417932992</v>
      </c>
      <c r="E25" s="67">
        <v>6.0999732965800038E-2</v>
      </c>
      <c r="F25" s="69">
        <v>7726.3</v>
      </c>
      <c r="G25" s="70">
        <v>367.88209233397617</v>
      </c>
      <c r="H25" s="77"/>
      <c r="I25" s="108">
        <v>6.0386736648221702E-2</v>
      </c>
      <c r="J25" s="109">
        <v>6.1299631757833623E-4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v>4625739.51</v>
      </c>
      <c r="D26" s="67">
        <v>0.56472962632119061</v>
      </c>
      <c r="E26" s="67">
        <v>9.1287053438087698E-2</v>
      </c>
      <c r="F26" s="69">
        <v>7108.3</v>
      </c>
      <c r="G26" s="70">
        <v>650.7518689419411</v>
      </c>
      <c r="H26" s="77"/>
      <c r="I26" s="108">
        <v>7.2883024001101138E-2</v>
      </c>
      <c r="J26" s="109">
        <v>1.840402943698656E-2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v>3952660.59</v>
      </c>
      <c r="D27" s="67">
        <v>0.60694182267696095</v>
      </c>
      <c r="E27" s="67">
        <v>7.8677848705892214E-2</v>
      </c>
      <c r="F27" s="69">
        <v>6582</v>
      </c>
      <c r="G27" s="70">
        <v>600.52576572470366</v>
      </c>
      <c r="H27" s="77"/>
      <c r="I27" s="108">
        <v>7.7471228504224457E-2</v>
      </c>
      <c r="J27" s="109">
        <v>1.2066202016677574E-3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v>3973556.3800000004</v>
      </c>
      <c r="D28" s="67">
        <v>0.43211503315981697</v>
      </c>
      <c r="E28" s="67">
        <v>0.12753309988304037</v>
      </c>
      <c r="F28" s="69">
        <v>4424.8999999999996</v>
      </c>
      <c r="G28" s="70">
        <v>897.99913670365447</v>
      </c>
      <c r="H28" s="77"/>
      <c r="I28" s="108">
        <v>0.1443488411798296</v>
      </c>
      <c r="J28" s="109">
        <v>-1.6815741296789227E-2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v>15975796.480000002</v>
      </c>
      <c r="D29" s="67">
        <v>0.21577445983053425</v>
      </c>
      <c r="E29" s="67">
        <v>0.11139915866409444</v>
      </c>
      <c r="F29" s="69">
        <v>18998.8</v>
      </c>
      <c r="G29" s="70">
        <v>840.88450217908519</v>
      </c>
      <c r="H29" s="77"/>
      <c r="I29" s="108">
        <v>0.11164026647936028</v>
      </c>
      <c r="J29" s="109">
        <v>-2.4110781526583136E-4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v>4517641.3305000002</v>
      </c>
      <c r="D30" s="67">
        <v>0.67637690420892715</v>
      </c>
      <c r="E30" s="67">
        <v>6.0487808133313122E-2</v>
      </c>
      <c r="F30" s="69">
        <v>11394.5</v>
      </c>
      <c r="G30" s="70">
        <v>396.47560932906231</v>
      </c>
      <c r="H30" s="77"/>
      <c r="I30" s="108">
        <v>5.7654763302051687E-2</v>
      </c>
      <c r="J30" s="109">
        <v>2.8330448312614345E-3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v>6907250.4400000004</v>
      </c>
      <c r="D31" s="67">
        <v>0.5563403595545805</v>
      </c>
      <c r="E31" s="67">
        <v>8.5646514908450835E-2</v>
      </c>
      <c r="F31" s="69">
        <v>12635.9</v>
      </c>
      <c r="G31" s="70">
        <v>546.63699776034957</v>
      </c>
      <c r="H31" s="77"/>
      <c r="I31" s="108">
        <v>8.7119732390331217E-2</v>
      </c>
      <c r="J31" s="109">
        <v>-1.4732174818803817E-3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v>2146166.46</v>
      </c>
      <c r="D32" s="67">
        <v>0.47574751720176295</v>
      </c>
      <c r="E32" s="67">
        <v>0.10258277929484828</v>
      </c>
      <c r="F32" s="69">
        <v>2243.9</v>
      </c>
      <c r="G32" s="70">
        <v>956.44478809216093</v>
      </c>
      <c r="H32" s="77"/>
      <c r="I32" s="108">
        <v>0.10344338257827694</v>
      </c>
      <c r="J32" s="109">
        <v>-8.60603283428657E-4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v>4121820.91</v>
      </c>
      <c r="D33" s="67">
        <v>0.72303628149325516</v>
      </c>
      <c r="E33" s="67">
        <v>6.5385091212294119E-2</v>
      </c>
      <c r="F33" s="69">
        <v>9126.6</v>
      </c>
      <c r="G33" s="70">
        <v>451.62721166699538</v>
      </c>
      <c r="H33" s="77"/>
      <c r="I33" s="108">
        <v>7.602452424038135E-2</v>
      </c>
      <c r="J33" s="109">
        <v>-1.0639433028087231E-2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v>14827124.590000002</v>
      </c>
      <c r="D34" s="67">
        <v>0.52167160325684248</v>
      </c>
      <c r="E34" s="67">
        <v>7.8755879512024923E-2</v>
      </c>
      <c r="F34" s="69">
        <v>30012.400000000001</v>
      </c>
      <c r="G34" s="70">
        <v>494.03328590849117</v>
      </c>
      <c r="H34" s="77"/>
      <c r="I34" s="108">
        <v>8.0361054656081399E-2</v>
      </c>
      <c r="J34" s="109">
        <v>-1.6051751440564754E-3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v>174918301.64215857</v>
      </c>
      <c r="D35" s="67">
        <v>0.55613710932942928</v>
      </c>
      <c r="E35" s="67">
        <v>8.1765697663610443E-2</v>
      </c>
      <c r="F35" s="68">
        <v>320899.7</v>
      </c>
      <c r="G35" s="66">
        <v>545.08714716779104</v>
      </c>
      <c r="H35" s="77"/>
      <c r="I35" s="108">
        <v>7.8184004771765667E-2</v>
      </c>
      <c r="J35" s="109">
        <v>3.581692891844776E-3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v>0.72303628149325516</v>
      </c>
      <c r="E37" s="59">
        <v>0.23584234942396967</v>
      </c>
      <c r="F37" s="62">
        <v>47129.8</v>
      </c>
      <c r="G37" s="63">
        <v>3907.9699847497577</v>
      </c>
      <c r="H37" s="63"/>
      <c r="I37" s="112">
        <v>0.1443488411798296</v>
      </c>
      <c r="J37" s="111"/>
    </row>
    <row r="38" spans="1:23" x14ac:dyDescent="0.2">
      <c r="B38" s="60" t="s">
        <v>191</v>
      </c>
      <c r="C38" s="60"/>
      <c r="D38" s="59">
        <v>0.21577445983053425</v>
      </c>
      <c r="E38" s="59">
        <v>3.8654685730278852E-2</v>
      </c>
      <c r="F38" s="62">
        <v>721.3</v>
      </c>
      <c r="G38" s="63">
        <v>221.48779136294803</v>
      </c>
      <c r="H38" s="63"/>
      <c r="I38" s="112">
        <v>4.0313724849663869E-2</v>
      </c>
      <c r="J38" s="111"/>
    </row>
    <row r="39" spans="1:23" ht="15.75" thickBot="1" x14ac:dyDescent="0.25">
      <c r="B39" s="60" t="s">
        <v>189</v>
      </c>
      <c r="C39" s="60"/>
      <c r="D39" s="59">
        <v>0.50726182166272094</v>
      </c>
      <c r="E39" s="59">
        <v>0.19718766369369081</v>
      </c>
      <c r="F39" s="62">
        <v>46408.5</v>
      </c>
      <c r="G39" s="63">
        <v>3686.4821933868097</v>
      </c>
      <c r="H39" s="63"/>
      <c r="I39" s="113">
        <v>0.10403511633016574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heetProtection algorithmName="SHA-512" hashValue="uMqLI4qKrkSO10/pz1kQ8uT+lQVS11/UVgvkFCC848IVaYdCpU/NI8BTpMBankSHCDsiUlCg3Sa0QPVbgVYiNw==" saltValue="QumyrxhtERcYzlKGRevRaA==" spinCount="100000" sheet="1" objects="1" scenarios="1"/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3397210</v>
      </c>
      <c r="H8" s="10"/>
      <c r="I8" s="90">
        <v>1978508</v>
      </c>
      <c r="J8" s="90">
        <v>1418702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2793</v>
      </c>
      <c r="H10" s="17" t="s">
        <v>15</v>
      </c>
      <c r="I10" s="91">
        <v>2793</v>
      </c>
      <c r="J10" s="91"/>
      <c r="K10" s="90">
        <v>2793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1109358</v>
      </c>
      <c r="H11" s="17" t="s">
        <v>15</v>
      </c>
      <c r="I11" s="91">
        <v>1109358</v>
      </c>
      <c r="J11" s="91"/>
      <c r="K11" s="90">
        <v>1109358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156847</v>
      </c>
      <c r="H12" s="17" t="s">
        <v>24</v>
      </c>
      <c r="I12" s="91"/>
      <c r="J12" s="91">
        <v>156847</v>
      </c>
      <c r="K12" s="90">
        <v>156847</v>
      </c>
      <c r="L12" s="18" t="s">
        <v>326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384645</v>
      </c>
      <c r="H13" s="17" t="s">
        <v>15</v>
      </c>
      <c r="I13" s="91">
        <v>384645</v>
      </c>
      <c r="J13" s="91"/>
      <c r="K13" s="90">
        <v>384645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681548</v>
      </c>
      <c r="H14" s="17" t="s">
        <v>24</v>
      </c>
      <c r="I14" s="91"/>
      <c r="J14" s="91">
        <v>681548</v>
      </c>
      <c r="K14" s="90">
        <v>681548</v>
      </c>
      <c r="L14" s="18" t="s">
        <v>224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3810</v>
      </c>
      <c r="H16" s="17" t="s">
        <v>15</v>
      </c>
      <c r="I16" s="91">
        <v>3810</v>
      </c>
      <c r="J16" s="91"/>
      <c r="K16" s="90">
        <v>3810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580307</v>
      </c>
      <c r="H18" s="17" t="s">
        <v>24</v>
      </c>
      <c r="I18" s="91"/>
      <c r="J18" s="91">
        <v>580307</v>
      </c>
      <c r="K18" s="90">
        <v>580307</v>
      </c>
      <c r="L18" s="18" t="s">
        <v>225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477902</v>
      </c>
      <c r="H20" s="17" t="s">
        <v>15</v>
      </c>
      <c r="I20" s="91">
        <v>477902</v>
      </c>
      <c r="J20" s="91"/>
      <c r="K20" s="90">
        <v>477902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2458958</v>
      </c>
      <c r="H25" s="10"/>
      <c r="I25" s="90">
        <v>1182763</v>
      </c>
      <c r="J25" s="90">
        <v>1276195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2389587</v>
      </c>
      <c r="H28" s="17" t="s">
        <v>59</v>
      </c>
      <c r="I28" s="91">
        <v>1176475</v>
      </c>
      <c r="J28" s="91">
        <v>1213112</v>
      </c>
      <c r="K28" s="90">
        <v>2389587</v>
      </c>
      <c r="L28" s="18" t="s">
        <v>327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6288</v>
      </c>
      <c r="H36" s="17" t="s">
        <v>15</v>
      </c>
      <c r="I36" s="91">
        <v>6288</v>
      </c>
      <c r="J36" s="91"/>
      <c r="K36" s="90">
        <v>6288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63083</v>
      </c>
      <c r="H40" s="17" t="s">
        <v>24</v>
      </c>
      <c r="I40" s="91"/>
      <c r="J40" s="91">
        <v>63083</v>
      </c>
      <c r="K40" s="90">
        <v>63083</v>
      </c>
      <c r="L40" s="18" t="s">
        <v>328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4191832</v>
      </c>
      <c r="H42" s="10"/>
      <c r="I42" s="90">
        <v>2228002</v>
      </c>
      <c r="J42" s="90">
        <v>1963830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1037102</v>
      </c>
      <c r="H43" s="17"/>
      <c r="I43" s="91">
        <v>259275</v>
      </c>
      <c r="J43" s="91">
        <v>777827</v>
      </c>
      <c r="K43" s="90">
        <v>1037102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1302164</v>
      </c>
      <c r="H47" s="17" t="s">
        <v>15</v>
      </c>
      <c r="I47" s="91">
        <v>1302164</v>
      </c>
      <c r="J47" s="91"/>
      <c r="K47" s="90">
        <v>1302164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200038</v>
      </c>
      <c r="H49" s="17" t="s">
        <v>15</v>
      </c>
      <c r="I49" s="91">
        <v>200038</v>
      </c>
      <c r="J49" s="91"/>
      <c r="K49" s="90">
        <v>200038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264466</v>
      </c>
      <c r="H53" s="17" t="s">
        <v>15</v>
      </c>
      <c r="I53" s="91">
        <v>264466</v>
      </c>
      <c r="J53" s="91"/>
      <c r="K53" s="90">
        <v>264466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178929</v>
      </c>
      <c r="H54" s="17" t="s">
        <v>15</v>
      </c>
      <c r="I54" s="91">
        <v>178929</v>
      </c>
      <c r="J54" s="91"/>
      <c r="K54" s="90">
        <v>178929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429635</v>
      </c>
      <c r="H55" s="17" t="s">
        <v>24</v>
      </c>
      <c r="I55" s="91"/>
      <c r="J55" s="91">
        <v>429635</v>
      </c>
      <c r="K55" s="90">
        <v>429635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732084</v>
      </c>
      <c r="H62" s="17"/>
      <c r="I62" s="91">
        <v>23130</v>
      </c>
      <c r="J62" s="91">
        <v>708954</v>
      </c>
      <c r="K62" s="90">
        <v>732084</v>
      </c>
      <c r="L62" s="18" t="s">
        <v>226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47414</v>
      </c>
      <c r="H63" s="17" t="s">
        <v>24</v>
      </c>
      <c r="I63" s="91"/>
      <c r="J63" s="91">
        <v>47414</v>
      </c>
      <c r="K63" s="90">
        <v>47414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1155844</v>
      </c>
      <c r="H70" s="10"/>
      <c r="I70" s="90">
        <v>328510</v>
      </c>
      <c r="J70" s="90">
        <v>827334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107424</v>
      </c>
      <c r="H71" s="17" t="s">
        <v>24</v>
      </c>
      <c r="I71" s="91"/>
      <c r="J71" s="91">
        <v>107424</v>
      </c>
      <c r="K71" s="90">
        <v>107424</v>
      </c>
      <c r="L71" s="18" t="s">
        <v>227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776098</v>
      </c>
      <c r="H72" s="17"/>
      <c r="I72" s="91">
        <v>328510</v>
      </c>
      <c r="J72" s="91">
        <v>447588</v>
      </c>
      <c r="K72" s="90">
        <v>776098</v>
      </c>
      <c r="L72" s="18" t="s">
        <v>329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272322</v>
      </c>
      <c r="H73" s="17" t="s">
        <v>24</v>
      </c>
      <c r="I73" s="91"/>
      <c r="J73" s="91">
        <v>272322</v>
      </c>
      <c r="K73" s="90">
        <v>272322</v>
      </c>
      <c r="L73" s="18" t="s">
        <v>228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11203844</v>
      </c>
      <c r="H76" s="26"/>
      <c r="I76" s="94">
        <v>5717783</v>
      </c>
      <c r="J76" s="94">
        <v>5486061</v>
      </c>
      <c r="K76" s="90">
        <v>11203844</v>
      </c>
      <c r="L76" s="27"/>
    </row>
    <row r="77" spans="1:12" ht="15.75" x14ac:dyDescent="0.25">
      <c r="F77" s="83" t="s">
        <v>200</v>
      </c>
      <c r="G77" s="95">
        <v>11203844</v>
      </c>
      <c r="H77" s="14"/>
      <c r="I77" s="85">
        <v>0.51034118290115427</v>
      </c>
      <c r="J77" s="85">
        <v>0.48965881709884573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67163831.597945556</v>
      </c>
      <c r="J83" s="87">
        <v>8.5131876248925903E-2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21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6438157.6900000004</v>
      </c>
      <c r="H8" s="10"/>
      <c r="I8" s="90">
        <v>2606160.92</v>
      </c>
      <c r="J8" s="90">
        <v>3831996.77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7638.32</v>
      </c>
      <c r="H10" s="17" t="s">
        <v>15</v>
      </c>
      <c r="I10" s="91">
        <v>7638.32</v>
      </c>
      <c r="J10" s="91"/>
      <c r="K10" s="90">
        <v>7638.32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678548.57</v>
      </c>
      <c r="H11" s="17" t="s">
        <v>15</v>
      </c>
      <c r="I11" s="91">
        <v>678548.57</v>
      </c>
      <c r="J11" s="91"/>
      <c r="K11" s="90">
        <v>678548.57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1337132.9200000002</v>
      </c>
      <c r="H13" s="17" t="s">
        <v>15</v>
      </c>
      <c r="I13" s="91">
        <v>1337132.9200000002</v>
      </c>
      <c r="J13" s="91"/>
      <c r="K13" s="90">
        <v>1337132.9200000002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2594970.0300000003</v>
      </c>
      <c r="H14" s="17" t="s">
        <v>24</v>
      </c>
      <c r="I14" s="91"/>
      <c r="J14" s="91">
        <v>2594970.0300000003</v>
      </c>
      <c r="K14" s="90">
        <v>2594970.0300000003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68861.320000000007</v>
      </c>
      <c r="H17" s="17" t="s">
        <v>24</v>
      </c>
      <c r="I17" s="91"/>
      <c r="J17" s="91">
        <v>68861.320000000007</v>
      </c>
      <c r="K17" s="90">
        <v>68861.320000000007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1168097.6299999999</v>
      </c>
      <c r="H18" s="17" t="s">
        <v>24</v>
      </c>
      <c r="I18" s="91"/>
      <c r="J18" s="91">
        <v>1168097.6299999999</v>
      </c>
      <c r="K18" s="90">
        <v>1168097.6299999999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582841.11</v>
      </c>
      <c r="H20" s="17" t="s">
        <v>15</v>
      </c>
      <c r="I20" s="91">
        <v>582841.11</v>
      </c>
      <c r="J20" s="91"/>
      <c r="K20" s="90">
        <v>582841.11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67.790000000000006</v>
      </c>
      <c r="H24" s="17" t="s">
        <v>24</v>
      </c>
      <c r="I24" s="93"/>
      <c r="J24" s="93">
        <v>67.790000000000006</v>
      </c>
      <c r="K24" s="90">
        <v>67.790000000000006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5132751.6499999994</v>
      </c>
      <c r="H25" s="10"/>
      <c r="I25" s="90">
        <v>3225245.3899999997</v>
      </c>
      <c r="J25" s="90">
        <v>1907506.2599999998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3600728.7399999993</v>
      </c>
      <c r="H30" s="17" t="s">
        <v>59</v>
      </c>
      <c r="I30" s="91">
        <v>2528263.8499999996</v>
      </c>
      <c r="J30" s="91">
        <v>1072464.8899999999</v>
      </c>
      <c r="K30" s="90">
        <v>3600728.7399999993</v>
      </c>
      <c r="L30" s="18" t="s">
        <v>229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1532022.91</v>
      </c>
      <c r="H33" s="17" t="s">
        <v>59</v>
      </c>
      <c r="I33" s="91">
        <v>696981.53999999992</v>
      </c>
      <c r="J33" s="91">
        <v>835041.37</v>
      </c>
      <c r="K33" s="90">
        <v>1532022.91</v>
      </c>
      <c r="L33" s="18" t="s">
        <v>230</v>
      </c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11082168.130000001</v>
      </c>
      <c r="H42" s="10"/>
      <c r="I42" s="90">
        <v>2675260.8200000003</v>
      </c>
      <c r="J42" s="90">
        <v>8406907.3100000005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5530889.2699999996</v>
      </c>
      <c r="H44" s="17" t="s">
        <v>24</v>
      </c>
      <c r="I44" s="91"/>
      <c r="J44" s="91">
        <v>5530889.2699999996</v>
      </c>
      <c r="K44" s="90">
        <v>5530889.2699999996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749049.59000000008</v>
      </c>
      <c r="H46" s="17" t="s">
        <v>24</v>
      </c>
      <c r="I46" s="91"/>
      <c r="J46" s="91">
        <v>749049.59000000008</v>
      </c>
      <c r="K46" s="90">
        <v>749049.59000000008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1734135.58</v>
      </c>
      <c r="H47" s="17" t="s">
        <v>15</v>
      </c>
      <c r="I47" s="91">
        <v>1734135.58</v>
      </c>
      <c r="J47" s="91"/>
      <c r="K47" s="90">
        <v>1734135.58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304686.08999999997</v>
      </c>
      <c r="H48" s="17" t="s">
        <v>15</v>
      </c>
      <c r="I48" s="91">
        <v>304686.08999999997</v>
      </c>
      <c r="J48" s="91"/>
      <c r="K48" s="90">
        <v>304686.08999999997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512186.43000000005</v>
      </c>
      <c r="H49" s="17" t="s">
        <v>15</v>
      </c>
      <c r="I49" s="91">
        <v>512186.43000000005</v>
      </c>
      <c r="J49" s="91"/>
      <c r="K49" s="90">
        <v>512186.43000000005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320920.44999999995</v>
      </c>
      <c r="H52" s="17" t="s">
        <v>24</v>
      </c>
      <c r="I52" s="91"/>
      <c r="J52" s="91">
        <v>320920.44999999995</v>
      </c>
      <c r="K52" s="90">
        <v>320920.44999999995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169717.01</v>
      </c>
      <c r="H54" s="17" t="s">
        <v>24</v>
      </c>
      <c r="I54" s="91"/>
      <c r="J54" s="91">
        <v>169717.01</v>
      </c>
      <c r="K54" s="90">
        <v>169717.01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965210.71</v>
      </c>
      <c r="H55" s="17" t="s">
        <v>24</v>
      </c>
      <c r="I55" s="91"/>
      <c r="J55" s="91">
        <v>965210.71</v>
      </c>
      <c r="K55" s="90">
        <v>965210.71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399131.24</v>
      </c>
      <c r="H59" s="17" t="s">
        <v>24</v>
      </c>
      <c r="I59" s="91"/>
      <c r="J59" s="91">
        <v>399131.24</v>
      </c>
      <c r="K59" s="90">
        <v>399131.24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124252.72</v>
      </c>
      <c r="H60" s="17" t="s">
        <v>15</v>
      </c>
      <c r="I60" s="91">
        <v>124252.72</v>
      </c>
      <c r="J60" s="91"/>
      <c r="K60" s="90">
        <v>124252.72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195910.23</v>
      </c>
      <c r="H61" s="17" t="s">
        <v>24</v>
      </c>
      <c r="I61" s="91"/>
      <c r="J61" s="91">
        <v>195910.23</v>
      </c>
      <c r="K61" s="90">
        <v>195910.23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76078.81</v>
      </c>
      <c r="H63" s="17" t="s">
        <v>24</v>
      </c>
      <c r="I63" s="91"/>
      <c r="J63" s="91">
        <v>76078.81</v>
      </c>
      <c r="K63" s="90">
        <v>76078.81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3372489.51</v>
      </c>
      <c r="H70" s="10"/>
      <c r="I70" s="90">
        <v>0</v>
      </c>
      <c r="J70" s="90">
        <v>3372489.51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2131080.23</v>
      </c>
      <c r="H72" s="17" t="s">
        <v>24</v>
      </c>
      <c r="I72" s="91"/>
      <c r="J72" s="91">
        <v>2131080.23</v>
      </c>
      <c r="K72" s="90">
        <v>2131080.23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1241409.28</v>
      </c>
      <c r="H73" s="17" t="s">
        <v>24</v>
      </c>
      <c r="I73" s="91"/>
      <c r="J73" s="91">
        <v>1241409.28</v>
      </c>
      <c r="K73" s="90">
        <v>1241409.28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26025566.979999997</v>
      </c>
      <c r="H76" s="26"/>
      <c r="I76" s="94">
        <v>8506667.129999999</v>
      </c>
      <c r="J76" s="94">
        <v>17518899.850000001</v>
      </c>
      <c r="K76" s="90">
        <v>26025566.98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26025566.980000004</v>
      </c>
      <c r="H77" s="14"/>
      <c r="I77" s="85">
        <v>0.32685809060517917</v>
      </c>
      <c r="J77" s="85">
        <v>0.67314190939482099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144573256.41</v>
      </c>
      <c r="J83" s="87">
        <v>5.8839838993981465E-2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379437.52999999997</v>
      </c>
      <c r="H8" s="122"/>
      <c r="I8" s="128">
        <v>22841.84</v>
      </c>
      <c r="J8" s="128">
        <v>356595.69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5374.8</v>
      </c>
      <c r="H10" s="124" t="s">
        <v>15</v>
      </c>
      <c r="I10" s="130">
        <v>5374.8</v>
      </c>
      <c r="J10" s="130"/>
      <c r="K10" s="128">
        <v>5374.8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374062.73</v>
      </c>
      <c r="H11" s="124" t="s">
        <v>59</v>
      </c>
      <c r="I11" s="130">
        <v>17467.04</v>
      </c>
      <c r="J11" s="130">
        <v>356595.69</v>
      </c>
      <c r="K11" s="128">
        <v>374062.73</v>
      </c>
      <c r="L11" s="131" t="s">
        <v>330</v>
      </c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4"/>
      <c r="I18" s="130"/>
      <c r="J18" s="130"/>
      <c r="K18" s="128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/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490372.52</v>
      </c>
      <c r="H25" s="122"/>
      <c r="I25" s="128">
        <v>468855.68</v>
      </c>
      <c r="J25" s="128">
        <v>21516.84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229547.65</v>
      </c>
      <c r="H27" s="124" t="s">
        <v>15</v>
      </c>
      <c r="I27" s="130">
        <v>229547.65</v>
      </c>
      <c r="J27" s="130"/>
      <c r="K27" s="128">
        <v>229547.65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ht="30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260824.87</v>
      </c>
      <c r="H30" s="124" t="s">
        <v>59</v>
      </c>
      <c r="I30" s="130">
        <v>239308.03</v>
      </c>
      <c r="J30" s="130">
        <v>21516.84</v>
      </c>
      <c r="K30" s="128">
        <v>260824.87</v>
      </c>
      <c r="L30" s="131" t="s">
        <v>331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2997314.62</v>
      </c>
      <c r="H42" s="122"/>
      <c r="I42" s="128">
        <v>1930510.38</v>
      </c>
      <c r="J42" s="128">
        <v>1066804.24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709256.88</v>
      </c>
      <c r="H43" s="124" t="s">
        <v>24</v>
      </c>
      <c r="I43" s="130"/>
      <c r="J43" s="130">
        <v>709256.88</v>
      </c>
      <c r="K43" s="128">
        <v>709256.88</v>
      </c>
      <c r="L43" s="131" t="s">
        <v>231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>
        <v>88517.89</v>
      </c>
      <c r="H44" s="124" t="s">
        <v>24</v>
      </c>
      <c r="I44" s="130"/>
      <c r="J44" s="130">
        <v>88517.89</v>
      </c>
      <c r="K44" s="128">
        <v>88517.89</v>
      </c>
      <c r="L44" s="131" t="s">
        <v>232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167993.83</v>
      </c>
      <c r="H47" s="124" t="s">
        <v>15</v>
      </c>
      <c r="I47" s="130">
        <v>167993.83</v>
      </c>
      <c r="J47" s="130"/>
      <c r="K47" s="128">
        <v>167993.83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18663.599999999999</v>
      </c>
      <c r="H49" s="124" t="s">
        <v>15</v>
      </c>
      <c r="I49" s="130">
        <v>18663.599999999999</v>
      </c>
      <c r="J49" s="130"/>
      <c r="K49" s="128">
        <v>18663.599999999999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29000.25</v>
      </c>
      <c r="H55" s="136" t="s">
        <v>24</v>
      </c>
      <c r="I55" s="130"/>
      <c r="J55" s="130">
        <v>29000.25</v>
      </c>
      <c r="K55" s="128">
        <v>29000.25</v>
      </c>
      <c r="L55" s="131" t="s">
        <v>233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720.81</v>
      </c>
      <c r="H56" s="124" t="s">
        <v>15</v>
      </c>
      <c r="I56" s="130">
        <v>720.81</v>
      </c>
      <c r="J56" s="130">
        <v>0</v>
      </c>
      <c r="K56" s="128">
        <v>720.81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/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ht="30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1983161.3599999999</v>
      </c>
      <c r="H59" s="124" t="s">
        <v>59</v>
      </c>
      <c r="I59" s="130">
        <v>1743132.14</v>
      </c>
      <c r="J59" s="130">
        <v>240029.22</v>
      </c>
      <c r="K59" s="128">
        <v>1983161.3599999999</v>
      </c>
      <c r="L59" s="131" t="s">
        <v>234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684053.51</v>
      </c>
      <c r="H70" s="122"/>
      <c r="I70" s="128">
        <v>396610.85</v>
      </c>
      <c r="J70" s="128">
        <v>287442.65999999997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287442.65999999997</v>
      </c>
      <c r="H71" s="124" t="s">
        <v>24</v>
      </c>
      <c r="I71" s="130"/>
      <c r="J71" s="130">
        <v>287442.65999999997</v>
      </c>
      <c r="K71" s="128">
        <v>287442.65999999997</v>
      </c>
      <c r="L71" s="131" t="s">
        <v>332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396610.85</v>
      </c>
      <c r="H72" s="124" t="s">
        <v>15</v>
      </c>
      <c r="I72" s="130">
        <v>396610.85</v>
      </c>
      <c r="J72" s="130"/>
      <c r="K72" s="128">
        <v>396610.85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4551178.18</v>
      </c>
      <c r="H76" s="26"/>
      <c r="I76" s="94">
        <v>2818818.75</v>
      </c>
      <c r="J76" s="94">
        <v>1732359.43</v>
      </c>
      <c r="K76" s="90">
        <v>4551178.18</v>
      </c>
      <c r="L76" s="27"/>
    </row>
    <row r="77" spans="1:12" ht="15.75" x14ac:dyDescent="0.25">
      <c r="F77" s="83" t="s">
        <v>200</v>
      </c>
      <c r="G77" s="95">
        <v>4551178.18</v>
      </c>
      <c r="H77" s="14"/>
      <c r="I77" s="85">
        <v>0.61936022685009451</v>
      </c>
      <c r="J77" s="85">
        <v>0.38063977314990555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11952131.4</v>
      </c>
      <c r="J83" s="87">
        <v>0.23584234942396967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1536220.0599999998</v>
      </c>
      <c r="H8" s="10"/>
      <c r="I8" s="90">
        <v>1219148.2999999998</v>
      </c>
      <c r="J8" s="90">
        <v>317071.76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631203.07999999996</v>
      </c>
      <c r="H9" s="81" t="s">
        <v>59</v>
      </c>
      <c r="I9" s="91">
        <v>382434.6</v>
      </c>
      <c r="J9" s="91">
        <v>248768.48</v>
      </c>
      <c r="K9" s="90">
        <v>631203.07999999996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16274.6</v>
      </c>
      <c r="H10" s="81" t="s">
        <v>15</v>
      </c>
      <c r="I10" s="91">
        <v>16274.6</v>
      </c>
      <c r="J10" s="91"/>
      <c r="K10" s="90">
        <v>16274.6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497336.21</v>
      </c>
      <c r="H11" s="81" t="s">
        <v>15</v>
      </c>
      <c r="I11" s="91">
        <v>497336.21</v>
      </c>
      <c r="J11" s="91"/>
      <c r="K11" s="90">
        <v>497336.21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275487.71000000002</v>
      </c>
      <c r="H13" s="81" t="s">
        <v>15</v>
      </c>
      <c r="I13" s="91">
        <v>275487.71000000002</v>
      </c>
      <c r="J13" s="91"/>
      <c r="K13" s="90">
        <v>275487.71000000002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68303.28</v>
      </c>
      <c r="H14" s="17" t="s">
        <v>24</v>
      </c>
      <c r="I14" s="91"/>
      <c r="J14" s="91">
        <v>68303.28</v>
      </c>
      <c r="K14" s="90">
        <v>68303.28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81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81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47615.18</v>
      </c>
      <c r="H20" s="81" t="s">
        <v>15</v>
      </c>
      <c r="I20" s="91">
        <v>47615.18</v>
      </c>
      <c r="J20" s="91"/>
      <c r="K20" s="90">
        <v>47615.18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703101.91000000015</v>
      </c>
      <c r="H25" s="10"/>
      <c r="I25" s="90">
        <v>632921.59000000008</v>
      </c>
      <c r="J25" s="90">
        <v>70180.320000000007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117661.78</v>
      </c>
      <c r="H28" s="81" t="s">
        <v>15</v>
      </c>
      <c r="I28" s="91">
        <v>117661.78</v>
      </c>
      <c r="J28" s="91"/>
      <c r="K28" s="90">
        <v>117661.78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125722.09</v>
      </c>
      <c r="H29" s="81" t="s">
        <v>15</v>
      </c>
      <c r="I29" s="91">
        <v>125722.09</v>
      </c>
      <c r="J29" s="91"/>
      <c r="K29" s="90">
        <v>125722.09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84589.88</v>
      </c>
      <c r="H30" s="81" t="s">
        <v>15</v>
      </c>
      <c r="I30" s="91">
        <v>84589.88</v>
      </c>
      <c r="J30" s="91"/>
      <c r="K30" s="90">
        <v>84589.88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54876.01</v>
      </c>
      <c r="H31" s="81" t="s">
        <v>15</v>
      </c>
      <c r="I31" s="91">
        <v>54876.01</v>
      </c>
      <c r="J31" s="91"/>
      <c r="K31" s="90">
        <v>54876.01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152816.01</v>
      </c>
      <c r="H33" s="81" t="s">
        <v>15</v>
      </c>
      <c r="I33" s="91">
        <v>152816.01</v>
      </c>
      <c r="J33" s="91"/>
      <c r="K33" s="90">
        <v>152816.01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97255.82</v>
      </c>
      <c r="H34" s="81" t="s">
        <v>15</v>
      </c>
      <c r="I34" s="91">
        <v>97255.82</v>
      </c>
      <c r="J34" s="91"/>
      <c r="K34" s="90">
        <v>97255.82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70180.320000000007</v>
      </c>
      <c r="H41" s="81" t="s">
        <v>24</v>
      </c>
      <c r="I41" s="91"/>
      <c r="J41" s="91">
        <v>70180.320000000007</v>
      </c>
      <c r="K41" s="90">
        <v>70180.320000000007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3365679.8300000005</v>
      </c>
      <c r="H42" s="10"/>
      <c r="I42" s="90">
        <v>719036.83</v>
      </c>
      <c r="J42" s="90">
        <v>2646643.0000000005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1978651.5</v>
      </c>
      <c r="H43" s="81" t="s">
        <v>24</v>
      </c>
      <c r="I43" s="91"/>
      <c r="J43" s="91">
        <v>1978651.5</v>
      </c>
      <c r="K43" s="90">
        <v>1978651.5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373966.5</v>
      </c>
      <c r="H44" s="81" t="s">
        <v>24</v>
      </c>
      <c r="I44" s="91"/>
      <c r="J44" s="91">
        <v>373966.5</v>
      </c>
      <c r="K44" s="90">
        <v>373966.5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474122.43</v>
      </c>
      <c r="H47" s="81" t="s">
        <v>15</v>
      </c>
      <c r="I47" s="91">
        <v>474122.43</v>
      </c>
      <c r="J47" s="91"/>
      <c r="K47" s="90">
        <v>474122.43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133112.75</v>
      </c>
      <c r="H49" s="81" t="s">
        <v>15</v>
      </c>
      <c r="I49" s="91">
        <v>133112.75</v>
      </c>
      <c r="J49" s="91"/>
      <c r="K49" s="90">
        <v>133112.75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42502.61</v>
      </c>
      <c r="H50" s="81" t="s">
        <v>15</v>
      </c>
      <c r="I50" s="91">
        <v>42502.61</v>
      </c>
      <c r="J50" s="91"/>
      <c r="K50" s="90">
        <v>42502.61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81158.490000000005</v>
      </c>
      <c r="H54" s="81" t="s">
        <v>24</v>
      </c>
      <c r="I54" s="91"/>
      <c r="J54" s="91">
        <v>81158.490000000005</v>
      </c>
      <c r="K54" s="90">
        <v>81158.490000000005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180012.58</v>
      </c>
      <c r="H55" s="81" t="s">
        <v>24</v>
      </c>
      <c r="I55" s="91"/>
      <c r="J55" s="91">
        <v>180012.58</v>
      </c>
      <c r="K55" s="90">
        <v>180012.58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81"/>
      <c r="I60" s="91"/>
      <c r="J60" s="91"/>
      <c r="K60" s="90">
        <v>0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69299.039999999994</v>
      </c>
      <c r="H61" s="81" t="s">
        <v>15</v>
      </c>
      <c r="I61" s="91">
        <v>69299.039999999994</v>
      </c>
      <c r="J61" s="91"/>
      <c r="K61" s="90">
        <v>69299.039999999994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8997.68</v>
      </c>
      <c r="H62" s="81" t="s">
        <v>24</v>
      </c>
      <c r="I62" s="91"/>
      <c r="J62" s="91">
        <v>8997.68</v>
      </c>
      <c r="K62" s="90">
        <v>8997.68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23856.25</v>
      </c>
      <c r="H63" s="81" t="s">
        <v>24</v>
      </c>
      <c r="I63" s="91"/>
      <c r="J63" s="91">
        <v>23856.25</v>
      </c>
      <c r="K63" s="90">
        <v>23856.25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46398.2</v>
      </c>
      <c r="H70" s="10"/>
      <c r="I70" s="90">
        <v>0</v>
      </c>
      <c r="J70" s="90">
        <v>46398.2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46398.2</v>
      </c>
      <c r="H72" s="81" t="s">
        <v>24</v>
      </c>
      <c r="I72" s="91"/>
      <c r="J72" s="91">
        <v>46398.2</v>
      </c>
      <c r="K72" s="90">
        <v>46398.2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5651400.0000000009</v>
      </c>
      <c r="H76" s="26"/>
      <c r="I76" s="94">
        <v>2571106.7199999997</v>
      </c>
      <c r="J76" s="94">
        <v>3080293.2800000007</v>
      </c>
      <c r="K76" s="90">
        <v>5651400</v>
      </c>
      <c r="L76" s="27"/>
    </row>
    <row r="77" spans="1:12" ht="15.75" x14ac:dyDescent="0.25">
      <c r="F77" s="83" t="s">
        <v>200</v>
      </c>
      <c r="G77" s="95">
        <v>5651400</v>
      </c>
      <c r="H77" s="14"/>
      <c r="I77" s="85">
        <v>0.45495040520932856</v>
      </c>
      <c r="J77" s="85">
        <v>0.54504959479067139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30587020.999999993</v>
      </c>
      <c r="J83" s="87">
        <v>8.4058748970682703E-2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5007652.18</v>
      </c>
      <c r="H8" s="10"/>
      <c r="I8" s="90">
        <v>2364525.46</v>
      </c>
      <c r="J8" s="90">
        <v>2643126.7200000002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25183.23</v>
      </c>
      <c r="H10" s="17" t="s">
        <v>15</v>
      </c>
      <c r="I10" s="91">
        <v>25183.23</v>
      </c>
      <c r="J10" s="91"/>
      <c r="K10" s="90">
        <v>25183.23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945947.7</v>
      </c>
      <c r="H11" s="17" t="s">
        <v>15</v>
      </c>
      <c r="I11" s="91">
        <v>945947.7</v>
      </c>
      <c r="J11" s="91"/>
      <c r="K11" s="90">
        <v>945947.7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277090.93</v>
      </c>
      <c r="H13" s="17" t="s">
        <v>15</v>
      </c>
      <c r="I13" s="91">
        <v>277090.93</v>
      </c>
      <c r="J13" s="91"/>
      <c r="K13" s="90">
        <v>277090.93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2289573.6800000002</v>
      </c>
      <c r="H14" s="17" t="s">
        <v>24</v>
      </c>
      <c r="I14" s="91"/>
      <c r="J14" s="91">
        <v>2289573.6800000002</v>
      </c>
      <c r="K14" s="90">
        <v>2289573.6800000002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483553.89</v>
      </c>
      <c r="H15" s="17" t="s">
        <v>15</v>
      </c>
      <c r="I15" s="91">
        <v>483553.89</v>
      </c>
      <c r="J15" s="91"/>
      <c r="K15" s="90">
        <v>483553.89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353553.04</v>
      </c>
      <c r="H18" s="17" t="s">
        <v>15</v>
      </c>
      <c r="I18" s="91"/>
      <c r="J18" s="91">
        <v>353553.04</v>
      </c>
      <c r="K18" s="90">
        <v>353553.04</v>
      </c>
      <c r="L18" s="18" t="s">
        <v>235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246883.18</v>
      </c>
      <c r="H19" s="17" t="s">
        <v>15</v>
      </c>
      <c r="I19" s="92">
        <v>246883.18</v>
      </c>
      <c r="J19" s="92"/>
      <c r="K19" s="90">
        <v>246883.18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385866.53</v>
      </c>
      <c r="H20" s="17" t="s">
        <v>15</v>
      </c>
      <c r="I20" s="91">
        <v>385866.53</v>
      </c>
      <c r="J20" s="91"/>
      <c r="K20" s="90">
        <v>385866.53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3230239.6399999997</v>
      </c>
      <c r="H25" s="10"/>
      <c r="I25" s="90">
        <v>2805367.8099999996</v>
      </c>
      <c r="J25" s="90">
        <v>424871.83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1417770.7</v>
      </c>
      <c r="H28" s="17" t="s">
        <v>15</v>
      </c>
      <c r="I28" s="91">
        <v>1417770.7</v>
      </c>
      <c r="J28" s="91"/>
      <c r="K28" s="90">
        <v>1417770.7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1756205.39</v>
      </c>
      <c r="H30" s="17" t="s">
        <v>59</v>
      </c>
      <c r="I30" s="91">
        <v>1331333.56</v>
      </c>
      <c r="J30" s="91">
        <v>424871.83</v>
      </c>
      <c r="K30" s="90">
        <v>1756205.3900000001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56263.55</v>
      </c>
      <c r="H40" s="17" t="s">
        <v>15</v>
      </c>
      <c r="I40" s="91">
        <v>56263.55</v>
      </c>
      <c r="J40" s="91"/>
      <c r="K40" s="90">
        <v>56263.55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11880948.319999998</v>
      </c>
      <c r="H42" s="10"/>
      <c r="I42" s="90">
        <v>2956396.47</v>
      </c>
      <c r="J42" s="90">
        <v>8924551.8499999996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2020648.03</v>
      </c>
      <c r="H43" s="17" t="s">
        <v>24</v>
      </c>
      <c r="I43" s="91"/>
      <c r="J43" s="91">
        <v>2020648.03</v>
      </c>
      <c r="K43" s="90">
        <v>2020648.03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1467676.51</v>
      </c>
      <c r="H44" s="17" t="s">
        <v>59</v>
      </c>
      <c r="I44" s="91">
        <v>856917.49</v>
      </c>
      <c r="J44" s="91">
        <v>610759.02</v>
      </c>
      <c r="K44" s="90">
        <v>1467676.51</v>
      </c>
      <c r="L44" s="18" t="s">
        <v>236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1945593.78</v>
      </c>
      <c r="H46" s="17" t="s">
        <v>24</v>
      </c>
      <c r="I46" s="91"/>
      <c r="J46" s="91">
        <v>1945593.78</v>
      </c>
      <c r="K46" s="90">
        <v>1945593.78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1388924.39</v>
      </c>
      <c r="H47" s="17" t="s">
        <v>15</v>
      </c>
      <c r="I47" s="91">
        <v>1388924.39</v>
      </c>
      <c r="J47" s="91"/>
      <c r="K47" s="90">
        <v>1388924.39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581754.89</v>
      </c>
      <c r="H49" s="17" t="s">
        <v>15</v>
      </c>
      <c r="I49" s="91">
        <v>581754.89</v>
      </c>
      <c r="J49" s="91"/>
      <c r="K49" s="90">
        <v>581754.89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164327.48000000001</v>
      </c>
      <c r="H50" s="17" t="s">
        <v>24</v>
      </c>
      <c r="I50" s="91"/>
      <c r="J50" s="91">
        <v>164327.48000000001</v>
      </c>
      <c r="K50" s="90">
        <v>164327.48000000001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57185.27</v>
      </c>
      <c r="H53" s="17" t="s">
        <v>24</v>
      </c>
      <c r="I53" s="91"/>
      <c r="J53" s="91">
        <v>57185.27</v>
      </c>
      <c r="K53" s="90">
        <v>57185.27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125625.87</v>
      </c>
      <c r="H54" s="17" t="s">
        <v>24</v>
      </c>
      <c r="I54" s="91"/>
      <c r="J54" s="91">
        <v>125625.87</v>
      </c>
      <c r="K54" s="90">
        <v>125625.87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904281.52</v>
      </c>
      <c r="H55" s="17" t="s">
        <v>24</v>
      </c>
      <c r="I55" s="91"/>
      <c r="J55" s="91">
        <v>904281.52</v>
      </c>
      <c r="K55" s="90">
        <v>904281.52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705149.21</v>
      </c>
      <c r="H56" s="17" t="s">
        <v>24</v>
      </c>
      <c r="I56" s="91"/>
      <c r="J56" s="91">
        <v>705149.21</v>
      </c>
      <c r="K56" s="90">
        <v>705149.21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103281.06</v>
      </c>
      <c r="H58" s="17" t="s">
        <v>24</v>
      </c>
      <c r="I58" s="91"/>
      <c r="J58" s="91">
        <v>103281.06</v>
      </c>
      <c r="K58" s="90">
        <v>103281.06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2287700.61</v>
      </c>
      <c r="H59" s="17" t="s">
        <v>24</v>
      </c>
      <c r="I59" s="91"/>
      <c r="J59" s="91">
        <v>2287700.61</v>
      </c>
      <c r="K59" s="90">
        <v>2287700.61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128799.7</v>
      </c>
      <c r="H60" s="17" t="s">
        <v>15</v>
      </c>
      <c r="I60" s="91">
        <v>128799.7</v>
      </c>
      <c r="J60" s="91"/>
      <c r="K60" s="90">
        <v>128799.7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254429.89</v>
      </c>
      <c r="H66" s="10"/>
      <c r="I66" s="90">
        <v>254429.89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254429.89</v>
      </c>
      <c r="H67" s="17" t="s">
        <v>15</v>
      </c>
      <c r="I67" s="91">
        <v>254429.89</v>
      </c>
      <c r="J67" s="91"/>
      <c r="K67" s="90">
        <v>254429.89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2193924.0499999998</v>
      </c>
      <c r="H70" s="10"/>
      <c r="I70" s="90">
        <v>2193924.0499999998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1557306</v>
      </c>
      <c r="H72" s="17" t="s">
        <v>15</v>
      </c>
      <c r="I72" s="91">
        <v>1557306</v>
      </c>
      <c r="J72" s="91"/>
      <c r="K72" s="90">
        <v>1557306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636618.05000000005</v>
      </c>
      <c r="H73" s="17" t="s">
        <v>15</v>
      </c>
      <c r="I73" s="91">
        <v>636618.05000000005</v>
      </c>
      <c r="J73" s="91"/>
      <c r="K73" s="90">
        <v>636618.05000000005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22567194.079999998</v>
      </c>
      <c r="H76" s="26"/>
      <c r="I76" s="94">
        <v>10574643.68</v>
      </c>
      <c r="J76" s="94">
        <v>11992550.4</v>
      </c>
      <c r="K76" s="90">
        <v>22567194.079999998</v>
      </c>
      <c r="L76" s="27"/>
    </row>
    <row r="77" spans="1:12" ht="15.75" x14ac:dyDescent="0.25">
      <c r="F77" s="83" t="s">
        <v>200</v>
      </c>
      <c r="G77" s="95">
        <v>22567194.080000002</v>
      </c>
      <c r="H77" s="14"/>
      <c r="I77" s="85">
        <v>0.46858478030158374</v>
      </c>
      <c r="J77" s="85">
        <v>0.53141521969841632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117198585.52676383</v>
      </c>
      <c r="J83" s="87">
        <v>9.022842410999185E-2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1333946</v>
      </c>
      <c r="H8" s="10"/>
      <c r="I8" s="90">
        <v>1333946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27752</v>
      </c>
      <c r="H10" s="17" t="s">
        <v>15</v>
      </c>
      <c r="I10" s="91">
        <v>27752</v>
      </c>
      <c r="J10" s="91"/>
      <c r="K10" s="90">
        <v>27752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576981</v>
      </c>
      <c r="H11" s="17" t="s">
        <v>15</v>
      </c>
      <c r="I11" s="91">
        <v>576981</v>
      </c>
      <c r="J11" s="91"/>
      <c r="K11" s="90">
        <v>576981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151984</v>
      </c>
      <c r="H12" s="17" t="s">
        <v>15</v>
      </c>
      <c r="I12" s="91">
        <v>151984</v>
      </c>
      <c r="J12" s="91"/>
      <c r="K12" s="90">
        <v>151984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524767</v>
      </c>
      <c r="H13" s="17" t="s">
        <v>15</v>
      </c>
      <c r="I13" s="91">
        <v>524767</v>
      </c>
      <c r="J13" s="91"/>
      <c r="K13" s="90">
        <v>524767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52462</v>
      </c>
      <c r="H20" s="17" t="s">
        <v>15</v>
      </c>
      <c r="I20" s="91">
        <v>52462</v>
      </c>
      <c r="J20" s="91"/>
      <c r="K20" s="90">
        <v>52462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2151502</v>
      </c>
      <c r="H25" s="10"/>
      <c r="I25" s="90">
        <v>1078506</v>
      </c>
      <c r="J25" s="90">
        <v>1072996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168399</v>
      </c>
      <c r="H28" s="17" t="s">
        <v>15</v>
      </c>
      <c r="I28" s="91">
        <v>168399</v>
      </c>
      <c r="J28" s="91"/>
      <c r="K28" s="90">
        <v>168399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149386</v>
      </c>
      <c r="H29" s="17" t="s">
        <v>15</v>
      </c>
      <c r="I29" s="91">
        <v>149386</v>
      </c>
      <c r="J29" s="91"/>
      <c r="K29" s="90">
        <v>149386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309972</v>
      </c>
      <c r="H30" s="17" t="s">
        <v>59</v>
      </c>
      <c r="I30" s="91">
        <v>41048</v>
      </c>
      <c r="J30" s="91">
        <v>268924</v>
      </c>
      <c r="K30" s="90">
        <v>309972</v>
      </c>
      <c r="L30" s="18" t="s">
        <v>237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187246</v>
      </c>
      <c r="H31" s="17" t="s">
        <v>15</v>
      </c>
      <c r="I31" s="91">
        <v>187246</v>
      </c>
      <c r="J31" s="91"/>
      <c r="K31" s="90">
        <v>187246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379067</v>
      </c>
      <c r="H32" s="17" t="s">
        <v>24</v>
      </c>
      <c r="I32" s="91"/>
      <c r="J32" s="91">
        <v>379067</v>
      </c>
      <c r="K32" s="90">
        <v>379067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143336</v>
      </c>
      <c r="H33" s="17" t="s">
        <v>24</v>
      </c>
      <c r="I33" s="91"/>
      <c r="J33" s="91">
        <v>143336</v>
      </c>
      <c r="K33" s="90">
        <v>143336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141742</v>
      </c>
      <c r="H34" s="17" t="s">
        <v>15</v>
      </c>
      <c r="I34" s="91">
        <v>141742</v>
      </c>
      <c r="J34" s="91"/>
      <c r="K34" s="90">
        <v>141742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390685</v>
      </c>
      <c r="H35" s="17" t="s">
        <v>15</v>
      </c>
      <c r="I35" s="91">
        <v>390685</v>
      </c>
      <c r="J35" s="91"/>
      <c r="K35" s="90">
        <v>390685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81418</v>
      </c>
      <c r="H40" s="17" t="s">
        <v>24</v>
      </c>
      <c r="I40" s="91"/>
      <c r="J40" s="91">
        <v>81418</v>
      </c>
      <c r="K40" s="90">
        <v>81418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200251</v>
      </c>
      <c r="H41" s="17" t="s">
        <v>24</v>
      </c>
      <c r="I41" s="91"/>
      <c r="J41" s="91">
        <v>200251</v>
      </c>
      <c r="K41" s="90">
        <v>200251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3995365</v>
      </c>
      <c r="H42" s="10"/>
      <c r="I42" s="90">
        <v>1035283</v>
      </c>
      <c r="J42" s="90">
        <v>2960082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>
        <v>0</v>
      </c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1841613</v>
      </c>
      <c r="H44" s="17" t="s">
        <v>24</v>
      </c>
      <c r="I44" s="91"/>
      <c r="J44" s="91">
        <v>1841613</v>
      </c>
      <c r="K44" s="90">
        <v>1841613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798063</v>
      </c>
      <c r="H47" s="17" t="s">
        <v>59</v>
      </c>
      <c r="I47" s="91">
        <v>782354</v>
      </c>
      <c r="J47" s="91">
        <v>15709</v>
      </c>
      <c r="K47" s="90">
        <v>798063</v>
      </c>
      <c r="L47" s="18" t="s">
        <v>238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188104</v>
      </c>
      <c r="H49" s="17" t="s">
        <v>15</v>
      </c>
      <c r="I49" s="91">
        <v>188104</v>
      </c>
      <c r="J49" s="91"/>
      <c r="K49" s="90">
        <v>188104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233915</v>
      </c>
      <c r="H54" s="17" t="s">
        <v>24</v>
      </c>
      <c r="I54" s="91"/>
      <c r="J54" s="91">
        <v>233915</v>
      </c>
      <c r="K54" s="90">
        <v>233915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687556</v>
      </c>
      <c r="H55" s="17" t="s">
        <v>24</v>
      </c>
      <c r="I55" s="91"/>
      <c r="J55" s="91">
        <v>687556</v>
      </c>
      <c r="K55" s="90">
        <v>687556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181289</v>
      </c>
      <c r="H57" s="17" t="s">
        <v>24</v>
      </c>
      <c r="I57" s="91"/>
      <c r="J57" s="91">
        <v>181289</v>
      </c>
      <c r="K57" s="90">
        <v>181289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64825</v>
      </c>
      <c r="H61" s="17" t="s">
        <v>15</v>
      </c>
      <c r="I61" s="91">
        <v>64825</v>
      </c>
      <c r="J61" s="91"/>
      <c r="K61" s="90">
        <v>64825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388132</v>
      </c>
      <c r="H70" s="10"/>
      <c r="I70" s="90">
        <v>0</v>
      </c>
      <c r="J70" s="90">
        <v>388132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388132</v>
      </c>
      <c r="H73" s="17" t="s">
        <v>24</v>
      </c>
      <c r="I73" s="91"/>
      <c r="J73" s="91">
        <v>388132</v>
      </c>
      <c r="K73" s="90">
        <v>388132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7868945</v>
      </c>
      <c r="H76" s="26"/>
      <c r="I76" s="94">
        <v>3447735</v>
      </c>
      <c r="J76" s="94">
        <v>4421210</v>
      </c>
      <c r="K76" s="90">
        <v>7868945</v>
      </c>
      <c r="L76" s="27"/>
    </row>
    <row r="77" spans="1:12" ht="15.75" x14ac:dyDescent="0.25">
      <c r="F77" s="83" t="s">
        <v>200</v>
      </c>
      <c r="G77" s="95">
        <v>7868945</v>
      </c>
      <c r="H77" s="14"/>
      <c r="I77" s="85">
        <v>0.43814450348807876</v>
      </c>
      <c r="J77" s="85">
        <v>0.56185549651192124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85144035.409878597</v>
      </c>
      <c r="J83" s="87">
        <v>4.049297150884143E-2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1623045.79</v>
      </c>
      <c r="H8" s="10"/>
      <c r="I8" s="90">
        <v>1015728.44</v>
      </c>
      <c r="J8" s="90">
        <v>607317.35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12606.67</v>
      </c>
      <c r="H10" s="17" t="s">
        <v>15</v>
      </c>
      <c r="I10" s="91">
        <v>12606.67</v>
      </c>
      <c r="J10" s="91"/>
      <c r="K10" s="90">
        <v>12606.67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424838.29</v>
      </c>
      <c r="H11" s="17" t="s">
        <v>15</v>
      </c>
      <c r="I11" s="91">
        <v>424838.29</v>
      </c>
      <c r="J11" s="91"/>
      <c r="K11" s="90">
        <v>424838.29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963805.8</v>
      </c>
      <c r="H13" s="17" t="s">
        <v>59</v>
      </c>
      <c r="I13" s="91">
        <v>578283.48</v>
      </c>
      <c r="J13" s="91">
        <v>385522.32</v>
      </c>
      <c r="K13" s="90">
        <v>963805.8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171244.83</v>
      </c>
      <c r="H18" s="17" t="s">
        <v>24</v>
      </c>
      <c r="I18" s="91"/>
      <c r="J18" s="91">
        <v>171244.83</v>
      </c>
      <c r="K18" s="90">
        <v>171244.83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46866.2</v>
      </c>
      <c r="H20" s="17" t="s">
        <v>24</v>
      </c>
      <c r="I20" s="91"/>
      <c r="J20" s="91">
        <v>46866.2</v>
      </c>
      <c r="K20" s="90">
        <v>46866.2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3684</v>
      </c>
      <c r="H21" s="17" t="s">
        <v>24</v>
      </c>
      <c r="I21" s="91"/>
      <c r="J21" s="91">
        <v>3684</v>
      </c>
      <c r="K21" s="90">
        <v>3684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608889.47000000009</v>
      </c>
      <c r="H25" s="10"/>
      <c r="I25" s="90">
        <v>279085.02</v>
      </c>
      <c r="J25" s="90">
        <v>329804.45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59181.950000000004</v>
      </c>
      <c r="H26" s="17"/>
      <c r="I26" s="91">
        <v>42151.88</v>
      </c>
      <c r="J26" s="91">
        <v>17030.07</v>
      </c>
      <c r="K26" s="90">
        <v>59181.95</v>
      </c>
      <c r="L26" s="18" t="s">
        <v>301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82541.97</v>
      </c>
      <c r="H28" s="17" t="s">
        <v>59</v>
      </c>
      <c r="I28" s="91">
        <v>61906.48</v>
      </c>
      <c r="J28" s="91">
        <v>20635.490000000002</v>
      </c>
      <c r="K28" s="90">
        <v>82541.97</v>
      </c>
      <c r="L28" s="18" t="s">
        <v>302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87978.92</v>
      </c>
      <c r="H30" s="17" t="s">
        <v>59</v>
      </c>
      <c r="I30" s="91">
        <v>74782.09</v>
      </c>
      <c r="J30" s="91">
        <v>13196.83</v>
      </c>
      <c r="K30" s="90">
        <v>87978.92</v>
      </c>
      <c r="L30" s="18" t="s">
        <v>303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102076.12</v>
      </c>
      <c r="H31" s="17" t="s">
        <v>59</v>
      </c>
      <c r="I31" s="91">
        <v>70867.820000000007</v>
      </c>
      <c r="J31" s="91">
        <v>31208.3</v>
      </c>
      <c r="K31" s="90">
        <v>102076.12000000001</v>
      </c>
      <c r="L31" s="18" t="s">
        <v>304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108693.27</v>
      </c>
      <c r="H32" s="17" t="s">
        <v>24</v>
      </c>
      <c r="I32" s="91"/>
      <c r="J32" s="91">
        <v>108693.27</v>
      </c>
      <c r="K32" s="90">
        <v>108693.27</v>
      </c>
      <c r="L32" s="18" t="s">
        <v>333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35322.71</v>
      </c>
      <c r="H33" s="17" t="s">
        <v>24</v>
      </c>
      <c r="I33" s="91"/>
      <c r="J33" s="91">
        <v>35322.71</v>
      </c>
      <c r="K33" s="90">
        <v>35322.71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45195</v>
      </c>
      <c r="H35" s="17"/>
      <c r="I35" s="91">
        <v>29376.75</v>
      </c>
      <c r="J35" s="91">
        <v>15818.25</v>
      </c>
      <c r="K35" s="90">
        <v>45195</v>
      </c>
      <c r="L35" s="18" t="s">
        <v>334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87899.53</v>
      </c>
      <c r="H40" s="17" t="s">
        <v>24</v>
      </c>
      <c r="I40" s="91"/>
      <c r="J40" s="91">
        <v>87899.53</v>
      </c>
      <c r="K40" s="90">
        <v>87899.53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2081605.5799999998</v>
      </c>
      <c r="H42" s="10"/>
      <c r="I42" s="90">
        <v>759339.77</v>
      </c>
      <c r="J42" s="90">
        <v>1322265.81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1132634.43</v>
      </c>
      <c r="H44" s="17" t="s">
        <v>59</v>
      </c>
      <c r="I44" s="91">
        <v>169895.17</v>
      </c>
      <c r="J44" s="91">
        <v>962739.26</v>
      </c>
      <c r="K44" s="90">
        <v>1132634.43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156485.03</v>
      </c>
      <c r="H45" s="17" t="s">
        <v>24</v>
      </c>
      <c r="I45" s="91"/>
      <c r="J45" s="91">
        <v>156485.03</v>
      </c>
      <c r="K45" s="90">
        <v>156485.03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391539.94</v>
      </c>
      <c r="H47" s="17" t="s">
        <v>15</v>
      </c>
      <c r="I47" s="91">
        <v>391539.94</v>
      </c>
      <c r="J47" s="91"/>
      <c r="K47" s="90">
        <v>391539.94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197904.66</v>
      </c>
      <c r="H49" s="17" t="s">
        <v>15</v>
      </c>
      <c r="I49" s="91">
        <v>197904.66</v>
      </c>
      <c r="J49" s="91"/>
      <c r="K49" s="90">
        <v>197904.66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69788.09</v>
      </c>
      <c r="H54" s="17" t="s">
        <v>24</v>
      </c>
      <c r="I54" s="91"/>
      <c r="J54" s="91">
        <v>69788.09</v>
      </c>
      <c r="K54" s="90">
        <v>69788.09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133253.43</v>
      </c>
      <c r="H62" s="17" t="s">
        <v>24</v>
      </c>
      <c r="I62" s="91"/>
      <c r="J62" s="91">
        <v>133253.43</v>
      </c>
      <c r="K62" s="90">
        <v>133253.43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524629.62</v>
      </c>
      <c r="H70" s="10"/>
      <c r="I70" s="90">
        <v>0</v>
      </c>
      <c r="J70" s="90">
        <v>524629.62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340860.95</v>
      </c>
      <c r="H72" s="17" t="s">
        <v>24</v>
      </c>
      <c r="I72" s="91"/>
      <c r="J72" s="91">
        <v>340860.95</v>
      </c>
      <c r="K72" s="90">
        <v>340860.95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183768.67</v>
      </c>
      <c r="H73" s="17" t="s">
        <v>24</v>
      </c>
      <c r="I73" s="91"/>
      <c r="J73" s="91">
        <v>183768.67</v>
      </c>
      <c r="K73" s="90">
        <v>183768.67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4838170.46</v>
      </c>
      <c r="H76" s="26"/>
      <c r="I76" s="94">
        <v>2054153.23</v>
      </c>
      <c r="J76" s="94">
        <v>2784017.2300000004</v>
      </c>
      <c r="K76" s="90">
        <v>4838170.4600000009</v>
      </c>
      <c r="L76" s="27"/>
    </row>
    <row r="77" spans="1:12" ht="15.75" x14ac:dyDescent="0.25">
      <c r="F77" s="83" t="s">
        <v>200</v>
      </c>
      <c r="G77" s="95">
        <v>4838170.46</v>
      </c>
      <c r="H77" s="14"/>
      <c r="I77" s="85">
        <v>0.42457231446946581</v>
      </c>
      <c r="J77" s="85">
        <v>0.57542768553053425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19750204.719999999</v>
      </c>
      <c r="J83" s="87">
        <v>0.10400668039252609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1719253.75</v>
      </c>
      <c r="H8" s="10"/>
      <c r="I8" s="90">
        <v>840724.58000000007</v>
      </c>
      <c r="J8" s="90">
        <v>878529.17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4633.67</v>
      </c>
      <c r="H10" s="17" t="s">
        <v>15</v>
      </c>
      <c r="I10" s="91">
        <v>4633.67</v>
      </c>
      <c r="J10" s="91"/>
      <c r="K10" s="90">
        <v>4633.67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412631.93</v>
      </c>
      <c r="H11" s="17" t="s">
        <v>15</v>
      </c>
      <c r="I11" s="91">
        <v>412631.93</v>
      </c>
      <c r="J11" s="91"/>
      <c r="K11" s="90">
        <v>412631.93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659722.89</v>
      </c>
      <c r="H13" s="17" t="s">
        <v>59</v>
      </c>
      <c r="I13" s="91">
        <v>405763.18</v>
      </c>
      <c r="J13" s="91">
        <v>253959.71</v>
      </c>
      <c r="K13" s="90">
        <v>659722.89</v>
      </c>
      <c r="L13" s="18" t="s">
        <v>335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280786.52</v>
      </c>
      <c r="H14" s="17" t="s">
        <v>24</v>
      </c>
      <c r="I14" s="91"/>
      <c r="J14" s="91">
        <v>280786.52</v>
      </c>
      <c r="K14" s="90">
        <v>280786.52</v>
      </c>
      <c r="L14" s="18" t="s">
        <v>336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2103.75</v>
      </c>
      <c r="H15" s="17" t="s">
        <v>24</v>
      </c>
      <c r="I15" s="91"/>
      <c r="J15" s="91">
        <v>2103.75</v>
      </c>
      <c r="K15" s="90">
        <v>2103.75</v>
      </c>
      <c r="L15" s="18" t="s">
        <v>337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263998.52</v>
      </c>
      <c r="H18" s="17" t="s">
        <v>24</v>
      </c>
      <c r="I18" s="91"/>
      <c r="J18" s="91">
        <v>263998.52</v>
      </c>
      <c r="K18" s="90">
        <v>263998.52</v>
      </c>
      <c r="L18" s="18" t="s">
        <v>338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71281.759999999995</v>
      </c>
      <c r="H19" s="17" t="s">
        <v>24</v>
      </c>
      <c r="I19" s="92"/>
      <c r="J19" s="92">
        <v>71281.759999999995</v>
      </c>
      <c r="K19" s="90">
        <v>71281.759999999995</v>
      </c>
      <c r="L19" s="18" t="s">
        <v>36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17695.8</v>
      </c>
      <c r="H20" s="17" t="s">
        <v>15</v>
      </c>
      <c r="I20" s="91">
        <v>17695.8</v>
      </c>
      <c r="J20" s="91"/>
      <c r="K20" s="90">
        <v>17695.8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6398.91</v>
      </c>
      <c r="H21" s="17" t="s">
        <v>24</v>
      </c>
      <c r="I21" s="91"/>
      <c r="J21" s="91">
        <v>6398.91</v>
      </c>
      <c r="K21" s="90">
        <v>6398.91</v>
      </c>
      <c r="L21" s="18" t="s">
        <v>339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970591.94</v>
      </c>
      <c r="H25" s="10"/>
      <c r="I25" s="90">
        <v>693787.69</v>
      </c>
      <c r="J25" s="90">
        <v>276804.25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720870.24</v>
      </c>
      <c r="H30" s="17" t="s">
        <v>59</v>
      </c>
      <c r="I30" s="91">
        <v>468736.98</v>
      </c>
      <c r="J30" s="91">
        <v>252133.26</v>
      </c>
      <c r="K30" s="90">
        <v>720870.24</v>
      </c>
      <c r="L30" s="18" t="s">
        <v>340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225050.71</v>
      </c>
      <c r="H31" s="17" t="s">
        <v>15</v>
      </c>
      <c r="I31" s="91">
        <v>225050.71</v>
      </c>
      <c r="J31" s="91"/>
      <c r="K31" s="90">
        <v>225050.71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24670.99</v>
      </c>
      <c r="H40" s="17" t="s">
        <v>24</v>
      </c>
      <c r="I40" s="91"/>
      <c r="J40" s="91">
        <v>24670.99</v>
      </c>
      <c r="K40" s="90">
        <v>24670.99</v>
      </c>
      <c r="L40" s="18" t="s">
        <v>239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3269730.16</v>
      </c>
      <c r="H42" s="10"/>
      <c r="I42" s="90">
        <v>622145.9</v>
      </c>
      <c r="J42" s="90">
        <v>2647584.2600000002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975890.99</v>
      </c>
      <c r="H43" s="17" t="s">
        <v>24</v>
      </c>
      <c r="I43" s="91"/>
      <c r="J43" s="91">
        <v>975890.99</v>
      </c>
      <c r="K43" s="90">
        <v>975890.99</v>
      </c>
      <c r="L43" s="18" t="s">
        <v>341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517322.78</v>
      </c>
      <c r="H47" s="17" t="s">
        <v>15</v>
      </c>
      <c r="I47" s="91">
        <v>517322.78</v>
      </c>
      <c r="J47" s="91"/>
      <c r="K47" s="90">
        <v>517322.78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77214.34</v>
      </c>
      <c r="H49" s="17" t="s">
        <v>15</v>
      </c>
      <c r="I49" s="91">
        <v>77214.34</v>
      </c>
      <c r="J49" s="91"/>
      <c r="K49" s="90">
        <v>77214.34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29178.23</v>
      </c>
      <c r="H54" s="17" t="s">
        <v>24</v>
      </c>
      <c r="I54" s="91"/>
      <c r="J54" s="91">
        <v>29178.23</v>
      </c>
      <c r="K54" s="90">
        <v>29178.23</v>
      </c>
      <c r="L54" s="18" t="s">
        <v>342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125609.27</v>
      </c>
      <c r="H55" s="17" t="s">
        <v>24</v>
      </c>
      <c r="I55" s="91"/>
      <c r="J55" s="91">
        <v>125609.27</v>
      </c>
      <c r="K55" s="90">
        <v>125609.27</v>
      </c>
      <c r="L55" s="18" t="s">
        <v>240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215990.25</v>
      </c>
      <c r="H56" s="17" t="s">
        <v>24</v>
      </c>
      <c r="I56" s="91"/>
      <c r="J56" s="91">
        <v>215990.25</v>
      </c>
      <c r="K56" s="90">
        <v>215990.25</v>
      </c>
      <c r="L56" s="18" t="s">
        <v>343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13639.84</v>
      </c>
      <c r="H57" s="17" t="s">
        <v>24</v>
      </c>
      <c r="I57" s="91"/>
      <c r="J57" s="91">
        <v>13639.84</v>
      </c>
      <c r="K57" s="90">
        <v>13639.84</v>
      </c>
      <c r="L57" s="18" t="s">
        <v>241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960816.61</v>
      </c>
      <c r="H59" s="17" t="s">
        <v>24</v>
      </c>
      <c r="I59" s="91"/>
      <c r="J59" s="91">
        <v>960816.61</v>
      </c>
      <c r="K59" s="90">
        <v>960816.61</v>
      </c>
      <c r="L59" s="18" t="s">
        <v>344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842.5</v>
      </c>
      <c r="H60" s="17" t="s">
        <v>24</v>
      </c>
      <c r="I60" s="91"/>
      <c r="J60" s="91">
        <v>842.5</v>
      </c>
      <c r="K60" s="90">
        <v>842.5</v>
      </c>
      <c r="L60" s="18" t="s">
        <v>242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27608.78</v>
      </c>
      <c r="H61" s="17" t="s">
        <v>15</v>
      </c>
      <c r="I61" s="91">
        <v>27608.78</v>
      </c>
      <c r="J61" s="91"/>
      <c r="K61" s="90">
        <v>27608.78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318140.58</v>
      </c>
      <c r="H62" s="17" t="s">
        <v>24</v>
      </c>
      <c r="I62" s="91"/>
      <c r="J62" s="91">
        <v>318140.58</v>
      </c>
      <c r="K62" s="90">
        <v>318140.58</v>
      </c>
      <c r="L62" s="18" t="s">
        <v>345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7475.99</v>
      </c>
      <c r="H63" s="17" t="s">
        <v>24</v>
      </c>
      <c r="I63" s="91"/>
      <c r="J63" s="91">
        <v>7475.99</v>
      </c>
      <c r="K63" s="90">
        <v>7475.99</v>
      </c>
      <c r="L63" s="18" t="s">
        <v>346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534884.04</v>
      </c>
      <c r="H70" s="10"/>
      <c r="I70" s="90">
        <v>227172.49</v>
      </c>
      <c r="J70" s="90">
        <v>307711.55000000005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240442.58</v>
      </c>
      <c r="H72" s="17" t="s">
        <v>59</v>
      </c>
      <c r="I72" s="91">
        <v>227172.49</v>
      </c>
      <c r="J72" s="91">
        <v>13270.09</v>
      </c>
      <c r="K72" s="90">
        <v>240442.58</v>
      </c>
      <c r="L72" s="80" t="s">
        <v>347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294441.46000000002</v>
      </c>
      <c r="H73" s="17" t="s">
        <v>24</v>
      </c>
      <c r="I73" s="91"/>
      <c r="J73" s="91">
        <v>294441.46000000002</v>
      </c>
      <c r="K73" s="90">
        <v>294441.46000000002</v>
      </c>
      <c r="L73" s="18" t="s">
        <v>348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6494459.8899999997</v>
      </c>
      <c r="H76" s="26"/>
      <c r="I76" s="94">
        <v>2383830.66</v>
      </c>
      <c r="J76" s="94">
        <v>4110629.2300000004</v>
      </c>
      <c r="K76" s="90">
        <v>6494459.8900000006</v>
      </c>
      <c r="L76" s="27"/>
    </row>
    <row r="77" spans="1:12" ht="15.75" x14ac:dyDescent="0.25">
      <c r="F77" s="83" t="s">
        <v>200</v>
      </c>
      <c r="G77" s="95">
        <v>6494459.8900000006</v>
      </c>
      <c r="H77" s="14"/>
      <c r="I77" s="85">
        <v>0.36705602935057935</v>
      </c>
      <c r="J77" s="85">
        <v>0.63294397064942076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23842256.109999996</v>
      </c>
      <c r="J83" s="87">
        <v>9.9983434831075663E-2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2705955.0800000005</v>
      </c>
      <c r="H8" s="10"/>
      <c r="I8" s="90">
        <v>1544371.8470000003</v>
      </c>
      <c r="J8" s="90">
        <v>1161583.233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>
        <v>0</v>
      </c>
      <c r="J9" s="91">
        <v>0</v>
      </c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6581.39</v>
      </c>
      <c r="H10" s="17" t="s">
        <v>15</v>
      </c>
      <c r="I10" s="91">
        <v>6581.39</v>
      </c>
      <c r="J10" s="91">
        <v>0</v>
      </c>
      <c r="K10" s="90">
        <v>6581.39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527534.31999999995</v>
      </c>
      <c r="H11" s="17" t="s">
        <v>59</v>
      </c>
      <c r="I11" s="91">
        <v>513625.36999999994</v>
      </c>
      <c r="J11" s="91">
        <v>13908.95</v>
      </c>
      <c r="K11" s="90">
        <v>527534.31999999995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>
        <v>0</v>
      </c>
      <c r="J12" s="91">
        <v>0</v>
      </c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659590.40000000014</v>
      </c>
      <c r="H13" s="17" t="s">
        <v>59</v>
      </c>
      <c r="I13" s="91">
        <v>593631.3600000001</v>
      </c>
      <c r="J13" s="91">
        <v>65959.040000000023</v>
      </c>
      <c r="K13" s="90">
        <v>659590.40000000014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541121.17000000004</v>
      </c>
      <c r="H14" s="17" t="s">
        <v>59</v>
      </c>
      <c r="I14" s="91">
        <v>54112.117000000006</v>
      </c>
      <c r="J14" s="91">
        <v>487009.05300000001</v>
      </c>
      <c r="K14" s="90">
        <v>541121.17000000004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10861.22</v>
      </c>
      <c r="H15" s="17" t="s">
        <v>59</v>
      </c>
      <c r="I15" s="91">
        <v>5430.61</v>
      </c>
      <c r="J15" s="91">
        <v>5430.61</v>
      </c>
      <c r="K15" s="90">
        <v>10861.22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76362</v>
      </c>
      <c r="H16" s="17" t="s">
        <v>15</v>
      </c>
      <c r="I16" s="91">
        <v>76362</v>
      </c>
      <c r="J16" s="91">
        <v>0</v>
      </c>
      <c r="K16" s="90">
        <v>76362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121746</v>
      </c>
      <c r="H17" s="17" t="s">
        <v>24</v>
      </c>
      <c r="I17" s="91">
        <v>0</v>
      </c>
      <c r="J17" s="91">
        <v>121746</v>
      </c>
      <c r="K17" s="90">
        <v>121746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213586.39</v>
      </c>
      <c r="H18" s="17" t="s">
        <v>24</v>
      </c>
      <c r="I18" s="91">
        <v>0</v>
      </c>
      <c r="J18" s="91">
        <v>213586.39</v>
      </c>
      <c r="K18" s="90">
        <v>213586.39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>
        <v>0</v>
      </c>
      <c r="J19" s="92">
        <v>0</v>
      </c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294629</v>
      </c>
      <c r="H20" s="17" t="s">
        <v>15</v>
      </c>
      <c r="I20" s="91">
        <v>294629</v>
      </c>
      <c r="J20" s="91">
        <v>0</v>
      </c>
      <c r="K20" s="90">
        <v>294629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248010.85</v>
      </c>
      <c r="H21" s="17" t="s">
        <v>24</v>
      </c>
      <c r="I21" s="91">
        <v>0</v>
      </c>
      <c r="J21" s="91">
        <v>248010.85</v>
      </c>
      <c r="K21" s="90">
        <v>248010.85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5497.2</v>
      </c>
      <c r="H22" s="17" t="s">
        <v>24</v>
      </c>
      <c r="I22" s="91">
        <v>0</v>
      </c>
      <c r="J22" s="91">
        <v>5497.2</v>
      </c>
      <c r="K22" s="90">
        <v>5497.2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435.14</v>
      </c>
      <c r="H23" s="17" t="s">
        <v>24</v>
      </c>
      <c r="I23" s="91">
        <v>0</v>
      </c>
      <c r="J23" s="91">
        <v>435.14</v>
      </c>
      <c r="K23" s="90">
        <v>435.14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>
        <v>0</v>
      </c>
      <c r="J24" s="93">
        <v>0</v>
      </c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1488997.81</v>
      </c>
      <c r="H25" s="10"/>
      <c r="I25" s="90">
        <v>972930.35349999997</v>
      </c>
      <c r="J25" s="90">
        <v>516067.45649999997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0</v>
      </c>
      <c r="H26" s="17"/>
      <c r="I26" s="91">
        <v>0</v>
      </c>
      <c r="J26" s="91">
        <v>0</v>
      </c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>
        <v>0</v>
      </c>
      <c r="J27" s="91">
        <v>0</v>
      </c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922633.18</v>
      </c>
      <c r="H28" s="17" t="s">
        <v>15</v>
      </c>
      <c r="I28" s="91">
        <v>922633.18</v>
      </c>
      <c r="J28" s="91">
        <v>0</v>
      </c>
      <c r="K28" s="90">
        <v>922633.18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0</v>
      </c>
      <c r="H29" s="17"/>
      <c r="I29" s="91">
        <v>0</v>
      </c>
      <c r="J29" s="91">
        <v>0</v>
      </c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235355.54</v>
      </c>
      <c r="H30" s="17" t="s">
        <v>59</v>
      </c>
      <c r="I30" s="91">
        <v>645.80999999999767</v>
      </c>
      <c r="J30" s="91">
        <v>234709.73</v>
      </c>
      <c r="K30" s="90">
        <v>235355.54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0</v>
      </c>
      <c r="H31" s="17"/>
      <c r="I31" s="91">
        <v>0</v>
      </c>
      <c r="J31" s="91">
        <v>0</v>
      </c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331009.08999999997</v>
      </c>
      <c r="H32" s="17" t="s">
        <v>59</v>
      </c>
      <c r="I32" s="91">
        <v>49651.363499999992</v>
      </c>
      <c r="J32" s="91">
        <v>281357.72649999999</v>
      </c>
      <c r="K32" s="90">
        <v>331009.08999999997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0</v>
      </c>
      <c r="H33" s="17"/>
      <c r="I33" s="91">
        <v>0</v>
      </c>
      <c r="J33" s="91">
        <v>0</v>
      </c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0</v>
      </c>
      <c r="H34" s="17"/>
      <c r="I34" s="91">
        <v>0</v>
      </c>
      <c r="J34" s="91">
        <v>0</v>
      </c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0</v>
      </c>
      <c r="H35" s="17"/>
      <c r="I35" s="91">
        <v>0</v>
      </c>
      <c r="J35" s="91">
        <v>0</v>
      </c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>
        <v>0</v>
      </c>
      <c r="J36" s="91">
        <v>0</v>
      </c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>
        <v>0</v>
      </c>
      <c r="J37" s="91">
        <v>0</v>
      </c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>
        <v>0</v>
      </c>
      <c r="J38" s="91">
        <v>0</v>
      </c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>
        <v>0</v>
      </c>
      <c r="J39" s="91">
        <v>0</v>
      </c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0</v>
      </c>
      <c r="H40" s="17"/>
      <c r="I40" s="91">
        <v>0</v>
      </c>
      <c r="J40" s="91">
        <v>0</v>
      </c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0</v>
      </c>
      <c r="H41" s="17"/>
      <c r="I41" s="91">
        <v>0</v>
      </c>
      <c r="J41" s="91">
        <v>0</v>
      </c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5934827.3900000006</v>
      </c>
      <c r="H42" s="10"/>
      <c r="I42" s="90">
        <v>1456842.4255000001</v>
      </c>
      <c r="J42" s="90">
        <v>4477984.9645000007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>
        <v>0</v>
      </c>
      <c r="J43" s="91">
        <v>0</v>
      </c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3182388.8</v>
      </c>
      <c r="H44" s="17" t="s">
        <v>59</v>
      </c>
      <c r="I44" s="91">
        <v>159119.44</v>
      </c>
      <c r="J44" s="91">
        <v>3023269.36</v>
      </c>
      <c r="K44" s="90">
        <v>3182388.8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266182.88</v>
      </c>
      <c r="H45" s="17" t="s">
        <v>59</v>
      </c>
      <c r="I45" s="91">
        <v>13309.144</v>
      </c>
      <c r="J45" s="91">
        <v>252873.736</v>
      </c>
      <c r="K45" s="90">
        <v>266182.88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66324.78</v>
      </c>
      <c r="H46" s="17" t="s">
        <v>59</v>
      </c>
      <c r="I46" s="91">
        <v>3316.239</v>
      </c>
      <c r="J46" s="91">
        <v>63008.540999999997</v>
      </c>
      <c r="K46" s="90">
        <v>66324.78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883479.63</v>
      </c>
      <c r="H47" s="17" t="s">
        <v>59</v>
      </c>
      <c r="I47" s="91">
        <v>872104.93</v>
      </c>
      <c r="J47" s="91">
        <v>11374.7</v>
      </c>
      <c r="K47" s="90">
        <v>883479.63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>
        <v>0</v>
      </c>
      <c r="J48" s="91">
        <v>0</v>
      </c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158758.15</v>
      </c>
      <c r="H49" s="17" t="s">
        <v>15</v>
      </c>
      <c r="I49" s="91">
        <v>158758.15</v>
      </c>
      <c r="J49" s="91">
        <v>0</v>
      </c>
      <c r="K49" s="90">
        <v>158758.15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>
        <v>0</v>
      </c>
      <c r="J50" s="91">
        <v>0</v>
      </c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>
        <v>0</v>
      </c>
      <c r="J51" s="91">
        <v>0</v>
      </c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8496.93</v>
      </c>
      <c r="H52" s="17" t="s">
        <v>15</v>
      </c>
      <c r="I52" s="91">
        <v>8496.93</v>
      </c>
      <c r="J52" s="91">
        <v>0</v>
      </c>
      <c r="K52" s="90">
        <v>8496.93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124051.33</v>
      </c>
      <c r="H53" s="17" t="s">
        <v>15</v>
      </c>
      <c r="I53" s="91">
        <v>124051.33</v>
      </c>
      <c r="J53" s="91">
        <v>0</v>
      </c>
      <c r="K53" s="90">
        <v>124051.33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98054.19</v>
      </c>
      <c r="H54" s="17" t="s">
        <v>59</v>
      </c>
      <c r="I54" s="91">
        <v>4902.7094999999999</v>
      </c>
      <c r="J54" s="91">
        <v>93151.480500000005</v>
      </c>
      <c r="K54" s="90">
        <v>98054.19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0</v>
      </c>
      <c r="H55" s="17"/>
      <c r="I55" s="91">
        <v>0</v>
      </c>
      <c r="J55" s="91">
        <v>0</v>
      </c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270441.09000000003</v>
      </c>
      <c r="H56" s="17" t="s">
        <v>59</v>
      </c>
      <c r="I56" s="91">
        <v>13522.054500000002</v>
      </c>
      <c r="J56" s="91">
        <v>256919.03550000003</v>
      </c>
      <c r="K56" s="90">
        <v>270441.09000000003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134221.68</v>
      </c>
      <c r="H57" s="17" t="s">
        <v>59</v>
      </c>
      <c r="I57" s="91">
        <v>6711.0839999999998</v>
      </c>
      <c r="J57" s="91">
        <v>127510.59599999999</v>
      </c>
      <c r="K57" s="90">
        <v>134221.68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>
        <v>0</v>
      </c>
      <c r="J58" s="91">
        <v>0</v>
      </c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6724.28</v>
      </c>
      <c r="H59" s="17" t="s">
        <v>59</v>
      </c>
      <c r="I59" s="91">
        <v>336.214</v>
      </c>
      <c r="J59" s="91">
        <v>6388.0659999999998</v>
      </c>
      <c r="K59" s="90">
        <v>6724.28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11683.07</v>
      </c>
      <c r="H60" s="17" t="s">
        <v>59</v>
      </c>
      <c r="I60" s="91">
        <v>584.15350000000001</v>
      </c>
      <c r="J60" s="91">
        <v>11098.916499999999</v>
      </c>
      <c r="K60" s="90">
        <v>11683.07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62212.299999999996</v>
      </c>
      <c r="H61" s="17" t="s">
        <v>15</v>
      </c>
      <c r="I61" s="91">
        <v>62212.299999999996</v>
      </c>
      <c r="J61" s="91">
        <v>0</v>
      </c>
      <c r="K61" s="90">
        <v>62212.299999999996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588354.93999999994</v>
      </c>
      <c r="H62" s="17" t="s">
        <v>59</v>
      </c>
      <c r="I62" s="91">
        <v>29417.746999999999</v>
      </c>
      <c r="J62" s="91">
        <v>558937.19299999997</v>
      </c>
      <c r="K62" s="90">
        <v>588354.93999999994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73453.340000000011</v>
      </c>
      <c r="H63" s="17" t="s">
        <v>24</v>
      </c>
      <c r="I63" s="91">
        <v>0</v>
      </c>
      <c r="J63" s="91">
        <v>73453.340000000011</v>
      </c>
      <c r="K63" s="90">
        <v>73453.340000000011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0</v>
      </c>
      <c r="H67" s="17"/>
      <c r="I67" s="91">
        <v>0</v>
      </c>
      <c r="J67" s="91">
        <v>0</v>
      </c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>
        <v>0</v>
      </c>
      <c r="H68" s="17"/>
      <c r="I68" s="91">
        <v>0</v>
      </c>
      <c r="J68" s="91">
        <v>0</v>
      </c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0</v>
      </c>
      <c r="H69" s="17"/>
      <c r="I69" s="91">
        <v>0</v>
      </c>
      <c r="J69" s="91">
        <v>0</v>
      </c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1359687.51</v>
      </c>
      <c r="H70" s="10"/>
      <c r="I70" s="90">
        <v>725311.05</v>
      </c>
      <c r="J70" s="90">
        <v>634376.46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0</v>
      </c>
      <c r="H71" s="17"/>
      <c r="I71" s="91">
        <v>0</v>
      </c>
      <c r="J71" s="91">
        <v>0</v>
      </c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860249.84000000008</v>
      </c>
      <c r="H72" s="17" t="s">
        <v>59</v>
      </c>
      <c r="I72" s="91">
        <v>725311.05</v>
      </c>
      <c r="J72" s="91">
        <v>134938.79</v>
      </c>
      <c r="K72" s="90">
        <v>860249.84000000008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499437.67</v>
      </c>
      <c r="H73" s="17" t="s">
        <v>24</v>
      </c>
      <c r="I73" s="91">
        <v>0</v>
      </c>
      <c r="J73" s="91">
        <v>499437.67</v>
      </c>
      <c r="K73" s="90">
        <v>499437.67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11489467.790000001</v>
      </c>
      <c r="H76" s="26"/>
      <c r="I76" s="94">
        <v>4699455.676</v>
      </c>
      <c r="J76" s="94">
        <v>6790012.114000001</v>
      </c>
      <c r="K76" s="90">
        <v>11489467.790000001</v>
      </c>
      <c r="L76" s="27"/>
    </row>
    <row r="77" spans="1:12" ht="15.75" x14ac:dyDescent="0.25">
      <c r="F77" s="83" t="s">
        <v>200</v>
      </c>
      <c r="G77" s="95">
        <v>11489467.790000001</v>
      </c>
      <c r="H77" s="14"/>
      <c r="I77" s="85">
        <v>0.40902292098248699</v>
      </c>
      <c r="J77" s="85">
        <v>0.59097707901751295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43315212.350000001</v>
      </c>
      <c r="J83" s="87">
        <v>0.1084943469289029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19314288.729999997</v>
      </c>
      <c r="H8" s="10"/>
      <c r="I8" s="90">
        <v>8886132.3599999994</v>
      </c>
      <c r="J8" s="90">
        <v>10428156.370000001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5156.5200000000004</v>
      </c>
      <c r="H10" s="17" t="s">
        <v>15</v>
      </c>
      <c r="I10" s="91">
        <v>5156.5200000000004</v>
      </c>
      <c r="J10" s="91"/>
      <c r="K10" s="90">
        <v>5156.5200000000004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1869149.78</v>
      </c>
      <c r="H11" s="17" t="s">
        <v>15</v>
      </c>
      <c r="I11" s="91">
        <v>1869149.78</v>
      </c>
      <c r="J11" s="91"/>
      <c r="K11" s="90">
        <v>1869149.78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4803405.7699999996</v>
      </c>
      <c r="H13" s="17" t="s">
        <v>59</v>
      </c>
      <c r="I13" s="91">
        <v>4361192.28</v>
      </c>
      <c r="J13" s="91">
        <v>442213.48999999929</v>
      </c>
      <c r="K13" s="90">
        <v>4803405.7699999996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8887758.6699999999</v>
      </c>
      <c r="H14" s="17" t="s">
        <v>24</v>
      </c>
      <c r="I14" s="91"/>
      <c r="J14" s="91">
        <v>8887758.6699999999</v>
      </c>
      <c r="K14" s="90">
        <v>8887758.6699999999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382347.35</v>
      </c>
      <c r="H15" s="17" t="s">
        <v>15</v>
      </c>
      <c r="I15" s="91">
        <v>382347.35</v>
      </c>
      <c r="J15" s="91"/>
      <c r="K15" s="90">
        <v>382347.35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792307.58</v>
      </c>
      <c r="H17" s="17" t="s">
        <v>15</v>
      </c>
      <c r="I17" s="91">
        <v>792307.58</v>
      </c>
      <c r="J17" s="91"/>
      <c r="K17" s="90">
        <v>792307.58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952221.08</v>
      </c>
      <c r="H18" s="81" t="s">
        <v>24</v>
      </c>
      <c r="I18" s="91"/>
      <c r="J18" s="91">
        <v>952221.08</v>
      </c>
      <c r="K18" s="90">
        <v>952221.08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145963.13</v>
      </c>
      <c r="H19" s="17" t="s">
        <v>24</v>
      </c>
      <c r="I19" s="92"/>
      <c r="J19" s="92">
        <v>145963.13</v>
      </c>
      <c r="K19" s="90">
        <v>145963.13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902422.22</v>
      </c>
      <c r="H20" s="17" t="s">
        <v>15</v>
      </c>
      <c r="I20" s="91">
        <v>902422.22</v>
      </c>
      <c r="J20" s="91"/>
      <c r="K20" s="90">
        <v>902422.22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573269.76000000001</v>
      </c>
      <c r="H21" s="17" t="s">
        <v>15</v>
      </c>
      <c r="I21" s="91">
        <v>573269.76000000001</v>
      </c>
      <c r="J21" s="91"/>
      <c r="K21" s="90">
        <v>573269.76000000001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286.87</v>
      </c>
      <c r="H24" s="17" t="s">
        <v>15</v>
      </c>
      <c r="I24" s="93">
        <v>286.87</v>
      </c>
      <c r="J24" s="93"/>
      <c r="K24" s="90">
        <v>286.87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11296991.869999999</v>
      </c>
      <c r="H25" s="10"/>
      <c r="I25" s="90">
        <v>4061596.8898000005</v>
      </c>
      <c r="J25" s="90">
        <v>7235394.9801999982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380488.56000000006</v>
      </c>
      <c r="H28" s="17" t="s">
        <v>15</v>
      </c>
      <c r="I28" s="91">
        <v>380488.56000000006</v>
      </c>
      <c r="J28" s="91"/>
      <c r="K28" s="90">
        <v>380488.56000000006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5395457.2199999988</v>
      </c>
      <c r="H29" s="17" t="s">
        <v>59</v>
      </c>
      <c r="I29" s="91">
        <v>485591.1497999999</v>
      </c>
      <c r="J29" s="91">
        <v>4909866.070199999</v>
      </c>
      <c r="K29" s="90">
        <v>5395457.2199999988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236422.18</v>
      </c>
      <c r="H30" s="17" t="s">
        <v>15</v>
      </c>
      <c r="I30" s="91">
        <v>236422.18</v>
      </c>
      <c r="J30" s="91"/>
      <c r="K30" s="90">
        <v>236422.18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603462.07999999996</v>
      </c>
      <c r="H31" s="17" t="s">
        <v>15</v>
      </c>
      <c r="I31" s="91">
        <v>603462.07999999996</v>
      </c>
      <c r="J31" s="91"/>
      <c r="K31" s="90">
        <v>603462.07999999996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1479534.31</v>
      </c>
      <c r="H32" s="17" t="s">
        <v>24</v>
      </c>
      <c r="I32" s="91"/>
      <c r="J32" s="91">
        <v>1479534.31</v>
      </c>
      <c r="K32" s="90">
        <v>1479534.31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663864.03</v>
      </c>
      <c r="H34" s="17" t="s">
        <v>15</v>
      </c>
      <c r="I34" s="91">
        <v>663864.03</v>
      </c>
      <c r="J34" s="91"/>
      <c r="K34" s="90">
        <v>663864.03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1277049.1500000001</v>
      </c>
      <c r="H35" s="17" t="s">
        <v>59</v>
      </c>
      <c r="I35" s="91">
        <v>431054.55</v>
      </c>
      <c r="J35" s="91">
        <v>845994.60000000009</v>
      </c>
      <c r="K35" s="90">
        <v>1277049.1500000001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309563.24</v>
      </c>
      <c r="H36" s="17" t="s">
        <v>15</v>
      </c>
      <c r="I36" s="91">
        <v>309563.24</v>
      </c>
      <c r="J36" s="91"/>
      <c r="K36" s="90">
        <v>309563.24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951151.1</v>
      </c>
      <c r="H41" s="17" t="s">
        <v>24</v>
      </c>
      <c r="I41" s="91">
        <v>951151.1</v>
      </c>
      <c r="J41" s="91"/>
      <c r="K41" s="90">
        <v>951151.1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22997669.989999998</v>
      </c>
      <c r="H42" s="10"/>
      <c r="I42" s="90">
        <v>4168763.91</v>
      </c>
      <c r="J42" s="90">
        <v>18828906.080000002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466310.48</v>
      </c>
      <c r="H43" s="17" t="s">
        <v>24</v>
      </c>
      <c r="I43" s="91"/>
      <c r="J43" s="91">
        <v>466310.48</v>
      </c>
      <c r="K43" s="90">
        <v>466310.48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6517229.4699999997</v>
      </c>
      <c r="H44" s="17" t="s">
        <v>24</v>
      </c>
      <c r="I44" s="91"/>
      <c r="J44" s="91">
        <v>6517229.4699999997</v>
      </c>
      <c r="K44" s="90">
        <v>6517229.4699999997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2462499.0499999998</v>
      </c>
      <c r="H45" s="17" t="s">
        <v>24</v>
      </c>
      <c r="I45" s="91"/>
      <c r="J45" s="91">
        <v>2462499.0499999998</v>
      </c>
      <c r="K45" s="90">
        <v>2462499.0499999998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989347.57</v>
      </c>
      <c r="H46" s="17" t="s">
        <v>24</v>
      </c>
      <c r="I46" s="91"/>
      <c r="J46" s="91">
        <v>989347.57</v>
      </c>
      <c r="K46" s="90">
        <v>989347.57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2541907.77</v>
      </c>
      <c r="H47" s="17" t="s">
        <v>15</v>
      </c>
      <c r="I47" s="91">
        <v>2541907.77</v>
      </c>
      <c r="J47" s="91"/>
      <c r="K47" s="90">
        <v>2541907.77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105402.4</v>
      </c>
      <c r="H48" s="17" t="s">
        <v>15</v>
      </c>
      <c r="I48" s="91">
        <v>105402.4</v>
      </c>
      <c r="J48" s="91"/>
      <c r="K48" s="90">
        <v>105402.4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1094448.1100000001</v>
      </c>
      <c r="H49" s="17" t="s">
        <v>15</v>
      </c>
      <c r="I49" s="91">
        <v>1094448.1100000001</v>
      </c>
      <c r="J49" s="91"/>
      <c r="K49" s="90">
        <v>1094448.1100000001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418366.88</v>
      </c>
      <c r="H53" s="17" t="s">
        <v>15</v>
      </c>
      <c r="I53" s="91">
        <v>418366.88</v>
      </c>
      <c r="J53" s="91"/>
      <c r="K53" s="90">
        <v>418366.88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739765.59</v>
      </c>
      <c r="H54" s="17" t="s">
        <v>24</v>
      </c>
      <c r="I54" s="91"/>
      <c r="J54" s="91">
        <v>739765.59</v>
      </c>
      <c r="K54" s="90">
        <v>739765.59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241249.73</v>
      </c>
      <c r="H55" s="17" t="s">
        <v>24</v>
      </c>
      <c r="I55" s="91"/>
      <c r="J55" s="91">
        <v>241249.73</v>
      </c>
      <c r="K55" s="90">
        <v>241249.73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934907.51</v>
      </c>
      <c r="H56" s="17" t="s">
        <v>24</v>
      </c>
      <c r="I56" s="91"/>
      <c r="J56" s="91">
        <v>934907.51</v>
      </c>
      <c r="K56" s="90">
        <v>934907.51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361877.6</v>
      </c>
      <c r="H57" s="17" t="s">
        <v>24</v>
      </c>
      <c r="I57" s="91"/>
      <c r="J57" s="91">
        <v>361877.6</v>
      </c>
      <c r="K57" s="90">
        <v>361877.6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389944.05</v>
      </c>
      <c r="H58" s="17" t="s">
        <v>24</v>
      </c>
      <c r="I58" s="91"/>
      <c r="J58" s="91">
        <v>389944.05</v>
      </c>
      <c r="K58" s="90">
        <v>389944.05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6292.42</v>
      </c>
      <c r="H60" s="17" t="s">
        <v>15</v>
      </c>
      <c r="I60" s="91">
        <v>6292.42</v>
      </c>
      <c r="J60" s="91"/>
      <c r="K60" s="90">
        <v>6292.42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2346.33</v>
      </c>
      <c r="H61" s="17" t="s">
        <v>15</v>
      </c>
      <c r="I61" s="91">
        <v>2346.33</v>
      </c>
      <c r="J61" s="91"/>
      <c r="K61" s="90">
        <v>2346.33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5564173.3300000001</v>
      </c>
      <c r="H62" s="17" t="s">
        <v>24</v>
      </c>
      <c r="I62" s="91"/>
      <c r="J62" s="91">
        <v>5564173.3300000001</v>
      </c>
      <c r="K62" s="90">
        <v>5564173.3300000001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161601.70000000001</v>
      </c>
      <c r="H63" s="17" t="s">
        <v>24</v>
      </c>
      <c r="I63" s="91"/>
      <c r="J63" s="91">
        <v>161601.70000000001</v>
      </c>
      <c r="K63" s="90">
        <v>161601.70000000001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5709199.7800000003</v>
      </c>
      <c r="H70" s="10"/>
      <c r="I70" s="90">
        <v>5709199.7800000003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5709199.7800000003</v>
      </c>
      <c r="H72" s="17" t="s">
        <v>15</v>
      </c>
      <c r="I72" s="91">
        <v>5709199.7800000003</v>
      </c>
      <c r="J72" s="91"/>
      <c r="K72" s="90">
        <v>5709199.7800000003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59318150.36999999</v>
      </c>
      <c r="H76" s="26"/>
      <c r="I76" s="94">
        <v>22825692.939800002</v>
      </c>
      <c r="J76" s="94">
        <v>36492457.430199996</v>
      </c>
      <c r="K76" s="90">
        <v>59318150.369999997</v>
      </c>
      <c r="L76" s="27"/>
    </row>
    <row r="77" spans="1:12" ht="15.75" x14ac:dyDescent="0.25">
      <c r="F77" s="83" t="s">
        <v>200</v>
      </c>
      <c r="G77" s="95">
        <v>59318150.369999997</v>
      </c>
      <c r="H77" s="14"/>
      <c r="I77" s="85">
        <v>0.38480115778094187</v>
      </c>
      <c r="J77" s="85">
        <v>0.6151988422190583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298147471.92459571</v>
      </c>
      <c r="J83" s="87">
        <v>7.6558398407526443E-2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pane="topRight"/>
      <selection pane="bottomLeft"/>
      <selection pane="bottomRight" activeCell="G8" sqref="G8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hidden="1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9" t="s">
        <v>174</v>
      </c>
      <c r="F1" s="148"/>
    </row>
    <row r="2" spans="1:43" ht="15.75" x14ac:dyDescent="0.25">
      <c r="E2" s="150" t="s">
        <v>306</v>
      </c>
      <c r="F2" s="148"/>
    </row>
    <row r="3" spans="1:43" ht="15.75" x14ac:dyDescent="0.25">
      <c r="E3" s="148" t="s">
        <v>182</v>
      </c>
      <c r="F3" s="148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153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161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">
        <v>15</v>
      </c>
      <c r="H10" s="51" t="s">
        <v>368</v>
      </c>
      <c r="I10" s="51" t="s">
        <v>15</v>
      </c>
      <c r="J10" s="51" t="s">
        <v>368</v>
      </c>
      <c r="K10" s="51" t="s">
        <v>368</v>
      </c>
      <c r="L10" s="51" t="s">
        <v>368</v>
      </c>
      <c r="M10" s="51" t="s">
        <v>368</v>
      </c>
      <c r="N10" s="51" t="s">
        <v>368</v>
      </c>
      <c r="O10" s="51" t="s">
        <v>59</v>
      </c>
      <c r="P10" s="51" t="s">
        <v>368</v>
      </c>
      <c r="Q10" s="51" t="s">
        <v>368</v>
      </c>
      <c r="R10" s="51" t="s">
        <v>368</v>
      </c>
      <c r="S10" s="51" t="s">
        <v>368</v>
      </c>
      <c r="T10" s="51" t="s">
        <v>368</v>
      </c>
      <c r="U10" s="51" t="s">
        <v>368</v>
      </c>
      <c r="V10" s="51" t="s">
        <v>368</v>
      </c>
      <c r="W10" s="51" t="s">
        <v>368</v>
      </c>
      <c r="X10" s="51" t="s">
        <v>368</v>
      </c>
      <c r="Y10" s="51" t="s">
        <v>368</v>
      </c>
      <c r="Z10" s="51" t="s">
        <v>368</v>
      </c>
      <c r="AA10" s="51" t="s">
        <v>368</v>
      </c>
      <c r="AB10" s="51" t="s">
        <v>368</v>
      </c>
      <c r="AC10" s="51" t="s">
        <v>368</v>
      </c>
      <c r="AD10" s="51" t="s">
        <v>368</v>
      </c>
      <c r="AE10" s="51" t="s">
        <v>368</v>
      </c>
      <c r="AF10" s="51" t="s">
        <v>368</v>
      </c>
      <c r="AG10" s="51" t="s">
        <v>368</v>
      </c>
      <c r="AH10" s="51" t="s">
        <v>368</v>
      </c>
      <c r="AI10" s="49" t="s">
        <v>15</v>
      </c>
      <c r="AK10" s="32">
        <f>COUNTIF(G10:AH10,"Yes")</f>
        <v>2</v>
      </c>
      <c r="AL10" s="32">
        <f>COUNTIF(G10:AH10,"No")</f>
        <v>0</v>
      </c>
      <c r="AM10" s="32">
        <f>COUNTIF(G10:AH10,"Partial")</f>
        <v>1</v>
      </c>
      <c r="AN10" s="32">
        <f>SUM(AK10:AM10)</f>
        <v>3</v>
      </c>
      <c r="AO10" s="56">
        <f>IFERROR(AK10/$AN10,0)</f>
        <v>0.66666666666666663</v>
      </c>
      <c r="AP10" s="58">
        <f t="shared" ref="AP10:AQ10" si="0">IFERROR(AL10/$AN10,0)</f>
        <v>0</v>
      </c>
      <c r="AQ10" s="58">
        <f t="shared" si="0"/>
        <v>0.33333333333333331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">
        <v>368</v>
      </c>
      <c r="H11" s="51" t="s">
        <v>15</v>
      </c>
      <c r="I11" s="51" t="s">
        <v>368</v>
      </c>
      <c r="J11" s="51" t="s">
        <v>15</v>
      </c>
      <c r="K11" s="51" t="s">
        <v>15</v>
      </c>
      <c r="L11" s="51" t="s">
        <v>15</v>
      </c>
      <c r="M11" s="51" t="s">
        <v>15</v>
      </c>
      <c r="N11" s="51" t="s">
        <v>15</v>
      </c>
      <c r="O11" s="51" t="s">
        <v>15</v>
      </c>
      <c r="P11" s="51" t="s">
        <v>15</v>
      </c>
      <c r="Q11" s="51" t="s">
        <v>15</v>
      </c>
      <c r="R11" s="51" t="s">
        <v>15</v>
      </c>
      <c r="S11" s="51" t="s">
        <v>15</v>
      </c>
      <c r="T11" s="51" t="s">
        <v>15</v>
      </c>
      <c r="U11" s="51" t="s">
        <v>15</v>
      </c>
      <c r="V11" s="51" t="s">
        <v>15</v>
      </c>
      <c r="W11" s="51" t="s">
        <v>15</v>
      </c>
      <c r="X11" s="51" t="s">
        <v>15</v>
      </c>
      <c r="Y11" s="51" t="s">
        <v>15</v>
      </c>
      <c r="Z11" s="51" t="s">
        <v>15</v>
      </c>
      <c r="AA11" s="51" t="s">
        <v>15</v>
      </c>
      <c r="AB11" s="51" t="s">
        <v>15</v>
      </c>
      <c r="AC11" s="51" t="s">
        <v>15</v>
      </c>
      <c r="AD11" s="51" t="s">
        <v>368</v>
      </c>
      <c r="AE11" s="51" t="s">
        <v>15</v>
      </c>
      <c r="AF11" s="51" t="s">
        <v>15</v>
      </c>
      <c r="AG11" s="51" t="s">
        <v>59</v>
      </c>
      <c r="AH11" s="51" t="s">
        <v>15</v>
      </c>
      <c r="AI11" s="49" t="s">
        <v>15</v>
      </c>
      <c r="AK11" s="32">
        <f t="shared" ref="AK11:AK74" si="1">COUNTIF(G11:AH11,"Yes")</f>
        <v>24</v>
      </c>
      <c r="AL11" s="32">
        <f t="shared" ref="AL11:AL74" si="2">COUNTIF(G11:AH11,"No")</f>
        <v>0</v>
      </c>
      <c r="AM11" s="32">
        <f t="shared" ref="AM11:AM74" si="3">COUNTIF(G11:AH11,"Partial")</f>
        <v>1</v>
      </c>
      <c r="AN11" s="32">
        <f t="shared" ref="AN11:AN74" si="4">SUM(AK11:AM11)</f>
        <v>25</v>
      </c>
      <c r="AO11" s="56">
        <f t="shared" ref="AO11:AO74" si="5">IFERROR(AK11/$AN11,0)</f>
        <v>0.96</v>
      </c>
      <c r="AP11" s="58">
        <f t="shared" ref="AP11:AP74" si="6">IFERROR(AL11/$AN11,0)</f>
        <v>0</v>
      </c>
      <c r="AQ11" s="58">
        <f t="shared" ref="AQ11:AQ74" si="7">IFERROR(AM11/$AN11,0)</f>
        <v>0.04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">
        <v>368</v>
      </c>
      <c r="H12" s="51" t="s">
        <v>59</v>
      </c>
      <c r="I12" s="51" t="s">
        <v>15</v>
      </c>
      <c r="J12" s="51" t="s">
        <v>59</v>
      </c>
      <c r="K12" s="51" t="s">
        <v>15</v>
      </c>
      <c r="L12" s="51" t="s">
        <v>15</v>
      </c>
      <c r="M12" s="51" t="s">
        <v>15</v>
      </c>
      <c r="N12" s="51" t="s">
        <v>59</v>
      </c>
      <c r="O12" s="51" t="s">
        <v>15</v>
      </c>
      <c r="P12" s="51" t="s">
        <v>15</v>
      </c>
      <c r="Q12" s="51" t="s">
        <v>15</v>
      </c>
      <c r="R12" s="51" t="s">
        <v>15</v>
      </c>
      <c r="S12" s="51" t="s">
        <v>15</v>
      </c>
      <c r="T12" s="51" t="s">
        <v>59</v>
      </c>
      <c r="U12" s="51" t="s">
        <v>15</v>
      </c>
      <c r="V12" s="51" t="s">
        <v>15</v>
      </c>
      <c r="W12" s="51" t="s">
        <v>15</v>
      </c>
      <c r="X12" s="51" t="s">
        <v>15</v>
      </c>
      <c r="Y12" s="51" t="s">
        <v>15</v>
      </c>
      <c r="Z12" s="51" t="s">
        <v>15</v>
      </c>
      <c r="AA12" s="51" t="s">
        <v>15</v>
      </c>
      <c r="AB12" s="51" t="s">
        <v>15</v>
      </c>
      <c r="AC12" s="51" t="s">
        <v>15</v>
      </c>
      <c r="AD12" s="51" t="s">
        <v>15</v>
      </c>
      <c r="AE12" s="51" t="s">
        <v>15</v>
      </c>
      <c r="AF12" s="51" t="s">
        <v>15</v>
      </c>
      <c r="AG12" s="51" t="s">
        <v>59</v>
      </c>
      <c r="AH12" s="51" t="s">
        <v>15</v>
      </c>
      <c r="AI12" s="49" t="s">
        <v>15</v>
      </c>
      <c r="AK12" s="32">
        <f t="shared" si="1"/>
        <v>22</v>
      </c>
      <c r="AL12" s="32">
        <f t="shared" si="2"/>
        <v>0</v>
      </c>
      <c r="AM12" s="32">
        <f t="shared" si="3"/>
        <v>5</v>
      </c>
      <c r="AN12" s="32">
        <f t="shared" si="4"/>
        <v>27</v>
      </c>
      <c r="AO12" s="56">
        <f t="shared" si="5"/>
        <v>0.81481481481481477</v>
      </c>
      <c r="AP12" s="58">
        <f t="shared" si="6"/>
        <v>0</v>
      </c>
      <c r="AQ12" s="58">
        <f t="shared" si="7"/>
        <v>0.18518518518518517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">
        <v>368</v>
      </c>
      <c r="H13" s="51" t="s">
        <v>59</v>
      </c>
      <c r="I13" s="51" t="s">
        <v>368</v>
      </c>
      <c r="J13" s="51" t="s">
        <v>368</v>
      </c>
      <c r="K13" s="51" t="s">
        <v>15</v>
      </c>
      <c r="L13" s="51" t="s">
        <v>24</v>
      </c>
      <c r="M13" s="51" t="s">
        <v>368</v>
      </c>
      <c r="N13" s="51" t="s">
        <v>368</v>
      </c>
      <c r="O13" s="51" t="s">
        <v>368</v>
      </c>
      <c r="P13" s="51" t="s">
        <v>368</v>
      </c>
      <c r="Q13" s="51" t="s">
        <v>15</v>
      </c>
      <c r="R13" s="51" t="s">
        <v>368</v>
      </c>
      <c r="S13" s="51" t="s">
        <v>368</v>
      </c>
      <c r="T13" s="51" t="s">
        <v>368</v>
      </c>
      <c r="U13" s="51" t="s">
        <v>368</v>
      </c>
      <c r="V13" s="51" t="s">
        <v>15</v>
      </c>
      <c r="W13" s="51" t="s">
        <v>368</v>
      </c>
      <c r="X13" s="51" t="s">
        <v>368</v>
      </c>
      <c r="Y13" s="51" t="s">
        <v>368</v>
      </c>
      <c r="Z13" s="51" t="s">
        <v>15</v>
      </c>
      <c r="AA13" s="51" t="s">
        <v>368</v>
      </c>
      <c r="AB13" s="51" t="s">
        <v>368</v>
      </c>
      <c r="AC13" s="51" t="s">
        <v>15</v>
      </c>
      <c r="AD13" s="51" t="s">
        <v>15</v>
      </c>
      <c r="AE13" s="51" t="s">
        <v>368</v>
      </c>
      <c r="AF13" s="51" t="s">
        <v>368</v>
      </c>
      <c r="AG13" s="51" t="s">
        <v>368</v>
      </c>
      <c r="AH13" s="51" t="s">
        <v>368</v>
      </c>
      <c r="AI13" s="49" t="s">
        <v>15</v>
      </c>
      <c r="AK13" s="32">
        <f t="shared" si="1"/>
        <v>6</v>
      </c>
      <c r="AL13" s="32">
        <f t="shared" si="2"/>
        <v>1</v>
      </c>
      <c r="AM13" s="32">
        <f t="shared" si="3"/>
        <v>1</v>
      </c>
      <c r="AN13" s="32">
        <f t="shared" si="4"/>
        <v>8</v>
      </c>
      <c r="AO13" s="56">
        <f t="shared" si="5"/>
        <v>0.75</v>
      </c>
      <c r="AP13" s="58">
        <f t="shared" si="6"/>
        <v>0.125</v>
      </c>
      <c r="AQ13" s="58">
        <f t="shared" si="7"/>
        <v>0.125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">
        <v>15</v>
      </c>
      <c r="H14" s="51" t="s">
        <v>59</v>
      </c>
      <c r="I14" s="51" t="s">
        <v>15</v>
      </c>
      <c r="J14" s="51" t="s">
        <v>368</v>
      </c>
      <c r="K14" s="51" t="s">
        <v>15</v>
      </c>
      <c r="L14" s="51" t="s">
        <v>15</v>
      </c>
      <c r="M14" s="51" t="s">
        <v>15</v>
      </c>
      <c r="N14" s="51" t="s">
        <v>368</v>
      </c>
      <c r="O14" s="51" t="s">
        <v>15</v>
      </c>
      <c r="P14" s="51" t="s">
        <v>15</v>
      </c>
      <c r="Q14" s="51" t="s">
        <v>15</v>
      </c>
      <c r="R14" s="51" t="s">
        <v>59</v>
      </c>
      <c r="S14" s="51" t="s">
        <v>59</v>
      </c>
      <c r="T14" s="51" t="s">
        <v>59</v>
      </c>
      <c r="U14" s="51" t="s">
        <v>59</v>
      </c>
      <c r="V14" s="51" t="s">
        <v>368</v>
      </c>
      <c r="W14" s="51" t="s">
        <v>15</v>
      </c>
      <c r="X14" s="51" t="s">
        <v>15</v>
      </c>
      <c r="Y14" s="51" t="s">
        <v>368</v>
      </c>
      <c r="Z14" s="51" t="s">
        <v>15</v>
      </c>
      <c r="AA14" s="51" t="s">
        <v>368</v>
      </c>
      <c r="AB14" s="51" t="s">
        <v>15</v>
      </c>
      <c r="AC14" s="51" t="s">
        <v>15</v>
      </c>
      <c r="AD14" s="51" t="s">
        <v>368</v>
      </c>
      <c r="AE14" s="51" t="s">
        <v>15</v>
      </c>
      <c r="AF14" s="51" t="s">
        <v>15</v>
      </c>
      <c r="AG14" s="51" t="s">
        <v>59</v>
      </c>
      <c r="AH14" s="51" t="s">
        <v>15</v>
      </c>
      <c r="AI14" s="49" t="s">
        <v>15</v>
      </c>
      <c r="AK14" s="32">
        <f t="shared" si="1"/>
        <v>16</v>
      </c>
      <c r="AL14" s="32">
        <f t="shared" si="2"/>
        <v>0</v>
      </c>
      <c r="AM14" s="32">
        <f t="shared" si="3"/>
        <v>6</v>
      </c>
      <c r="AN14" s="32">
        <f t="shared" si="4"/>
        <v>22</v>
      </c>
      <c r="AO14" s="56">
        <f t="shared" si="5"/>
        <v>0.72727272727272729</v>
      </c>
      <c r="AP14" s="58">
        <f t="shared" si="6"/>
        <v>0</v>
      </c>
      <c r="AQ14" s="58">
        <f t="shared" si="7"/>
        <v>0.27272727272727271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">
        <v>59</v>
      </c>
      <c r="H15" s="51" t="s">
        <v>59</v>
      </c>
      <c r="I15" s="51" t="s">
        <v>368</v>
      </c>
      <c r="J15" s="51" t="s">
        <v>368</v>
      </c>
      <c r="K15" s="51" t="s">
        <v>368</v>
      </c>
      <c r="L15" s="51" t="s">
        <v>24</v>
      </c>
      <c r="M15" s="51" t="s">
        <v>24</v>
      </c>
      <c r="N15" s="51" t="s">
        <v>368</v>
      </c>
      <c r="O15" s="51" t="s">
        <v>24</v>
      </c>
      <c r="P15" s="51" t="s">
        <v>24</v>
      </c>
      <c r="Q15" s="51" t="s">
        <v>368</v>
      </c>
      <c r="R15" s="51" t="s">
        <v>368</v>
      </c>
      <c r="S15" s="51" t="s">
        <v>24</v>
      </c>
      <c r="T15" s="51" t="s">
        <v>59</v>
      </c>
      <c r="U15" s="51" t="s">
        <v>24</v>
      </c>
      <c r="V15" s="51" t="s">
        <v>368</v>
      </c>
      <c r="W15" s="51" t="s">
        <v>368</v>
      </c>
      <c r="X15" s="51" t="s">
        <v>368</v>
      </c>
      <c r="Y15" s="51" t="s">
        <v>24</v>
      </c>
      <c r="Z15" s="51" t="s">
        <v>368</v>
      </c>
      <c r="AA15" s="51" t="s">
        <v>24</v>
      </c>
      <c r="AB15" s="51" t="s">
        <v>24</v>
      </c>
      <c r="AC15" s="51" t="s">
        <v>368</v>
      </c>
      <c r="AD15" s="51" t="s">
        <v>59</v>
      </c>
      <c r="AE15" s="51" t="s">
        <v>368</v>
      </c>
      <c r="AF15" s="51" t="s">
        <v>368</v>
      </c>
      <c r="AG15" s="51" t="s">
        <v>368</v>
      </c>
      <c r="AH15" s="51" t="s">
        <v>24</v>
      </c>
      <c r="AI15" s="49" t="s">
        <v>24</v>
      </c>
      <c r="AK15" s="32">
        <f t="shared" si="1"/>
        <v>0</v>
      </c>
      <c r="AL15" s="32">
        <f t="shared" si="2"/>
        <v>10</v>
      </c>
      <c r="AM15" s="32">
        <f t="shared" si="3"/>
        <v>4</v>
      </c>
      <c r="AN15" s="32">
        <f t="shared" si="4"/>
        <v>14</v>
      </c>
      <c r="AO15" s="58">
        <f t="shared" si="5"/>
        <v>0</v>
      </c>
      <c r="AP15" s="56">
        <f t="shared" si="6"/>
        <v>0.7142857142857143</v>
      </c>
      <c r="AQ15" s="58">
        <f t="shared" si="7"/>
        <v>0.2857142857142857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">
        <v>368</v>
      </c>
      <c r="H16" s="51" t="s">
        <v>368</v>
      </c>
      <c r="I16" s="51" t="s">
        <v>368</v>
      </c>
      <c r="J16" s="51" t="s">
        <v>368</v>
      </c>
      <c r="K16" s="51" t="s">
        <v>15</v>
      </c>
      <c r="L16" s="51" t="s">
        <v>368</v>
      </c>
      <c r="M16" s="51" t="s">
        <v>368</v>
      </c>
      <c r="N16" s="51" t="s">
        <v>368</v>
      </c>
      <c r="O16" s="51" t="s">
        <v>368</v>
      </c>
      <c r="P16" s="51" t="s">
        <v>15</v>
      </c>
      <c r="Q16" s="51" t="s">
        <v>368</v>
      </c>
      <c r="R16" s="51" t="s">
        <v>368</v>
      </c>
      <c r="S16" s="51" t="s">
        <v>24</v>
      </c>
      <c r="T16" s="51" t="s">
        <v>59</v>
      </c>
      <c r="U16" s="51" t="s">
        <v>15</v>
      </c>
      <c r="V16" s="51" t="s">
        <v>368</v>
      </c>
      <c r="W16" s="51" t="s">
        <v>24</v>
      </c>
      <c r="X16" s="51" t="s">
        <v>368</v>
      </c>
      <c r="Y16" s="51" t="s">
        <v>368</v>
      </c>
      <c r="Z16" s="51" t="s">
        <v>59</v>
      </c>
      <c r="AA16" s="51" t="s">
        <v>15</v>
      </c>
      <c r="AB16" s="51" t="s">
        <v>368</v>
      </c>
      <c r="AC16" s="51" t="s">
        <v>368</v>
      </c>
      <c r="AD16" s="51" t="s">
        <v>24</v>
      </c>
      <c r="AE16" s="51" t="s">
        <v>15</v>
      </c>
      <c r="AF16" s="51" t="s">
        <v>368</v>
      </c>
      <c r="AG16" s="51" t="s">
        <v>368</v>
      </c>
      <c r="AH16" s="51" t="s">
        <v>368</v>
      </c>
      <c r="AI16" s="49" t="s">
        <v>15</v>
      </c>
      <c r="AK16" s="32">
        <f t="shared" si="1"/>
        <v>5</v>
      </c>
      <c r="AL16" s="32">
        <f t="shared" si="2"/>
        <v>3</v>
      </c>
      <c r="AM16" s="32">
        <f t="shared" si="3"/>
        <v>2</v>
      </c>
      <c r="AN16" s="32">
        <f t="shared" si="4"/>
        <v>10</v>
      </c>
      <c r="AO16" s="56">
        <f t="shared" si="5"/>
        <v>0.5</v>
      </c>
      <c r="AP16" s="58">
        <f t="shared" si="6"/>
        <v>0.3</v>
      </c>
      <c r="AQ16" s="58">
        <f t="shared" si="7"/>
        <v>0.2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">
        <v>368</v>
      </c>
      <c r="H17" s="51" t="s">
        <v>368</v>
      </c>
      <c r="I17" s="51" t="s">
        <v>368</v>
      </c>
      <c r="J17" s="51" t="s">
        <v>368</v>
      </c>
      <c r="K17" s="51" t="s">
        <v>368</v>
      </c>
      <c r="L17" s="51" t="s">
        <v>15</v>
      </c>
      <c r="M17" s="51" t="s">
        <v>368</v>
      </c>
      <c r="N17" s="51" t="s">
        <v>368</v>
      </c>
      <c r="O17" s="51" t="s">
        <v>368</v>
      </c>
      <c r="P17" s="51" t="s">
        <v>368</v>
      </c>
      <c r="Q17" s="51" t="s">
        <v>368</v>
      </c>
      <c r="R17" s="51" t="s">
        <v>368</v>
      </c>
      <c r="S17" s="51" t="s">
        <v>368</v>
      </c>
      <c r="T17" s="51" t="s">
        <v>15</v>
      </c>
      <c r="U17" s="51" t="s">
        <v>368</v>
      </c>
      <c r="V17" s="51" t="s">
        <v>368</v>
      </c>
      <c r="W17" s="51" t="s">
        <v>368</v>
      </c>
      <c r="X17" s="51" t="s">
        <v>368</v>
      </c>
      <c r="Y17" s="51" t="s">
        <v>368</v>
      </c>
      <c r="Z17" s="51" t="s">
        <v>368</v>
      </c>
      <c r="AA17" s="51" t="s">
        <v>368</v>
      </c>
      <c r="AB17" s="51" t="s">
        <v>368</v>
      </c>
      <c r="AC17" s="51" t="s">
        <v>368</v>
      </c>
      <c r="AD17" s="51" t="s">
        <v>15</v>
      </c>
      <c r="AE17" s="51" t="s">
        <v>368</v>
      </c>
      <c r="AF17" s="51" t="s">
        <v>368</v>
      </c>
      <c r="AG17" s="51" t="s">
        <v>368</v>
      </c>
      <c r="AH17" s="51" t="s">
        <v>15</v>
      </c>
      <c r="AI17" s="49" t="s">
        <v>15</v>
      </c>
      <c r="AK17" s="32">
        <f t="shared" si="1"/>
        <v>4</v>
      </c>
      <c r="AL17" s="32">
        <f t="shared" si="2"/>
        <v>0</v>
      </c>
      <c r="AM17" s="32">
        <f t="shared" si="3"/>
        <v>0</v>
      </c>
      <c r="AN17" s="32">
        <f t="shared" si="4"/>
        <v>4</v>
      </c>
      <c r="AO17" s="56">
        <f t="shared" si="5"/>
        <v>1</v>
      </c>
      <c r="AP17" s="58">
        <f t="shared" si="6"/>
        <v>0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">
        <v>368</v>
      </c>
      <c r="H18" s="51" t="s">
        <v>368</v>
      </c>
      <c r="I18" s="51" t="s">
        <v>368</v>
      </c>
      <c r="J18" s="51" t="s">
        <v>15</v>
      </c>
      <c r="K18" s="51" t="s">
        <v>24</v>
      </c>
      <c r="L18" s="51" t="s">
        <v>368</v>
      </c>
      <c r="M18" s="51" t="s">
        <v>24</v>
      </c>
      <c r="N18" s="51" t="s">
        <v>368</v>
      </c>
      <c r="O18" s="51" t="s">
        <v>368</v>
      </c>
      <c r="P18" s="51" t="s">
        <v>368</v>
      </c>
      <c r="Q18" s="51" t="s">
        <v>368</v>
      </c>
      <c r="R18" s="51" t="s">
        <v>368</v>
      </c>
      <c r="S18" s="51" t="s">
        <v>368</v>
      </c>
      <c r="T18" s="51" t="s">
        <v>24</v>
      </c>
      <c r="U18" s="51" t="s">
        <v>15</v>
      </c>
      <c r="V18" s="51" t="s">
        <v>368</v>
      </c>
      <c r="W18" s="51" t="s">
        <v>368</v>
      </c>
      <c r="X18" s="51" t="s">
        <v>368</v>
      </c>
      <c r="Y18" s="51" t="s">
        <v>368</v>
      </c>
      <c r="Z18" s="51" t="s">
        <v>368</v>
      </c>
      <c r="AA18" s="51" t="s">
        <v>368</v>
      </c>
      <c r="AB18" s="51" t="s">
        <v>368</v>
      </c>
      <c r="AC18" s="51" t="s">
        <v>368</v>
      </c>
      <c r="AD18" s="51" t="s">
        <v>368</v>
      </c>
      <c r="AE18" s="51" t="s">
        <v>24</v>
      </c>
      <c r="AF18" s="51" t="s">
        <v>368</v>
      </c>
      <c r="AG18" s="51" t="s">
        <v>368</v>
      </c>
      <c r="AH18" s="51" t="s">
        <v>368</v>
      </c>
      <c r="AI18" s="49" t="s">
        <v>24</v>
      </c>
      <c r="AK18" s="32">
        <f t="shared" si="1"/>
        <v>2</v>
      </c>
      <c r="AL18" s="32">
        <f t="shared" si="2"/>
        <v>4</v>
      </c>
      <c r="AM18" s="32">
        <f t="shared" si="3"/>
        <v>0</v>
      </c>
      <c r="AN18" s="32">
        <f t="shared" si="4"/>
        <v>6</v>
      </c>
      <c r="AO18" s="58">
        <f t="shared" si="5"/>
        <v>0.33333333333333331</v>
      </c>
      <c r="AP18" s="56">
        <f t="shared" si="6"/>
        <v>0.66666666666666663</v>
      </c>
      <c r="AQ18" s="58">
        <f t="shared" si="7"/>
        <v>0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">
        <v>24</v>
      </c>
      <c r="H19" s="51" t="s">
        <v>59</v>
      </c>
      <c r="I19" s="51" t="s">
        <v>24</v>
      </c>
      <c r="J19" s="51" t="s">
        <v>368</v>
      </c>
      <c r="K19" s="51" t="s">
        <v>24</v>
      </c>
      <c r="L19" s="51" t="s">
        <v>24</v>
      </c>
      <c r="M19" s="51" t="s">
        <v>24</v>
      </c>
      <c r="N19" s="51" t="s">
        <v>368</v>
      </c>
      <c r="O19" s="51" t="s">
        <v>368</v>
      </c>
      <c r="P19" s="51" t="s">
        <v>15</v>
      </c>
      <c r="Q19" s="51" t="s">
        <v>368</v>
      </c>
      <c r="R19" s="51" t="s">
        <v>24</v>
      </c>
      <c r="S19" s="51" t="s">
        <v>24</v>
      </c>
      <c r="T19" s="51" t="s">
        <v>24</v>
      </c>
      <c r="U19" s="51" t="s">
        <v>24</v>
      </c>
      <c r="V19" s="51" t="s">
        <v>59</v>
      </c>
      <c r="W19" s="51" t="s">
        <v>15</v>
      </c>
      <c r="X19" s="51" t="s">
        <v>24</v>
      </c>
      <c r="Y19" s="51" t="s">
        <v>24</v>
      </c>
      <c r="Z19" s="51" t="s">
        <v>15</v>
      </c>
      <c r="AA19" s="51" t="s">
        <v>24</v>
      </c>
      <c r="AB19" s="51" t="s">
        <v>24</v>
      </c>
      <c r="AC19" s="51" t="s">
        <v>24</v>
      </c>
      <c r="AD19" s="51" t="s">
        <v>368</v>
      </c>
      <c r="AE19" s="51" t="s">
        <v>24</v>
      </c>
      <c r="AF19" s="51" t="s">
        <v>24</v>
      </c>
      <c r="AG19" s="51" t="s">
        <v>24</v>
      </c>
      <c r="AH19" s="51" t="s">
        <v>24</v>
      </c>
      <c r="AI19" s="49" t="s">
        <v>24</v>
      </c>
      <c r="AK19" s="32">
        <f t="shared" si="1"/>
        <v>3</v>
      </c>
      <c r="AL19" s="32">
        <f t="shared" si="2"/>
        <v>18</v>
      </c>
      <c r="AM19" s="32">
        <f t="shared" si="3"/>
        <v>2</v>
      </c>
      <c r="AN19" s="32">
        <f t="shared" si="4"/>
        <v>23</v>
      </c>
      <c r="AO19" s="58">
        <f t="shared" si="5"/>
        <v>0.13043478260869565</v>
      </c>
      <c r="AP19" s="56">
        <f t="shared" si="6"/>
        <v>0.78260869565217395</v>
      </c>
      <c r="AQ19" s="58">
        <f t="shared" si="7"/>
        <v>8.6956521739130432E-2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">
        <v>368</v>
      </c>
      <c r="H20" s="51" t="s">
        <v>59</v>
      </c>
      <c r="I20" s="51" t="s">
        <v>368</v>
      </c>
      <c r="J20" s="51" t="s">
        <v>368</v>
      </c>
      <c r="K20" s="51" t="s">
        <v>368</v>
      </c>
      <c r="L20" s="51" t="s">
        <v>368</v>
      </c>
      <c r="M20" s="51" t="s">
        <v>368</v>
      </c>
      <c r="N20" s="51" t="s">
        <v>368</v>
      </c>
      <c r="O20" s="51" t="s">
        <v>368</v>
      </c>
      <c r="P20" s="51" t="s">
        <v>15</v>
      </c>
      <c r="Q20" s="51" t="s">
        <v>368</v>
      </c>
      <c r="R20" s="51" t="s">
        <v>368</v>
      </c>
      <c r="S20" s="51" t="s">
        <v>24</v>
      </c>
      <c r="T20" s="51" t="s">
        <v>368</v>
      </c>
      <c r="U20" s="51" t="s">
        <v>24</v>
      </c>
      <c r="V20" s="51" t="s">
        <v>368</v>
      </c>
      <c r="W20" s="51" t="s">
        <v>368</v>
      </c>
      <c r="X20" s="51" t="s">
        <v>368</v>
      </c>
      <c r="Y20" s="51" t="s">
        <v>24</v>
      </c>
      <c r="Z20" s="51" t="s">
        <v>368</v>
      </c>
      <c r="AA20" s="51" t="s">
        <v>368</v>
      </c>
      <c r="AB20" s="51" t="s">
        <v>15</v>
      </c>
      <c r="AC20" s="51" t="s">
        <v>368</v>
      </c>
      <c r="AD20" s="51" t="s">
        <v>24</v>
      </c>
      <c r="AE20" s="51" t="s">
        <v>368</v>
      </c>
      <c r="AF20" s="51" t="s">
        <v>368</v>
      </c>
      <c r="AG20" s="51" t="s">
        <v>368</v>
      </c>
      <c r="AH20" s="51" t="s">
        <v>368</v>
      </c>
      <c r="AI20" s="49" t="s">
        <v>15</v>
      </c>
      <c r="AK20" s="32">
        <f t="shared" si="1"/>
        <v>2</v>
      </c>
      <c r="AL20" s="32">
        <f t="shared" si="2"/>
        <v>4</v>
      </c>
      <c r="AM20" s="32">
        <f t="shared" si="3"/>
        <v>1</v>
      </c>
      <c r="AN20" s="32">
        <f t="shared" si="4"/>
        <v>7</v>
      </c>
      <c r="AO20" s="56">
        <f t="shared" si="5"/>
        <v>0.2857142857142857</v>
      </c>
      <c r="AP20" s="58">
        <f t="shared" si="6"/>
        <v>0.5714285714285714</v>
      </c>
      <c r="AQ20" s="58">
        <f t="shared" si="7"/>
        <v>0.14285714285714285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">
        <v>15</v>
      </c>
      <c r="H21" s="51" t="s">
        <v>59</v>
      </c>
      <c r="I21" s="51" t="s">
        <v>15</v>
      </c>
      <c r="J21" s="51" t="s">
        <v>368</v>
      </c>
      <c r="K21" s="51" t="s">
        <v>15</v>
      </c>
      <c r="L21" s="51" t="s">
        <v>15</v>
      </c>
      <c r="M21" s="51" t="s">
        <v>15</v>
      </c>
      <c r="N21" s="51" t="s">
        <v>368</v>
      </c>
      <c r="O21" s="51" t="s">
        <v>15</v>
      </c>
      <c r="P21" s="51" t="s">
        <v>15</v>
      </c>
      <c r="Q21" s="51" t="s">
        <v>15</v>
      </c>
      <c r="R21" s="51" t="s">
        <v>24</v>
      </c>
      <c r="S21" s="51" t="s">
        <v>15</v>
      </c>
      <c r="T21" s="51" t="s">
        <v>15</v>
      </c>
      <c r="U21" s="51" t="s">
        <v>15</v>
      </c>
      <c r="V21" s="51" t="s">
        <v>15</v>
      </c>
      <c r="W21" s="51" t="s">
        <v>368</v>
      </c>
      <c r="X21" s="51" t="s">
        <v>24</v>
      </c>
      <c r="Y21" s="51" t="s">
        <v>15</v>
      </c>
      <c r="Z21" s="51" t="s">
        <v>15</v>
      </c>
      <c r="AA21" s="51" t="s">
        <v>368</v>
      </c>
      <c r="AB21" s="51" t="s">
        <v>15</v>
      </c>
      <c r="AC21" s="51" t="s">
        <v>15</v>
      </c>
      <c r="AD21" s="51" t="s">
        <v>368</v>
      </c>
      <c r="AE21" s="51" t="s">
        <v>15</v>
      </c>
      <c r="AF21" s="51" t="s">
        <v>15</v>
      </c>
      <c r="AG21" s="51" t="s">
        <v>368</v>
      </c>
      <c r="AH21" s="51" t="s">
        <v>15</v>
      </c>
      <c r="AI21" s="49" t="s">
        <v>15</v>
      </c>
      <c r="AK21" s="32">
        <f t="shared" si="1"/>
        <v>19</v>
      </c>
      <c r="AL21" s="32">
        <f t="shared" si="2"/>
        <v>2</v>
      </c>
      <c r="AM21" s="32">
        <f t="shared" si="3"/>
        <v>1</v>
      </c>
      <c r="AN21" s="32">
        <f t="shared" si="4"/>
        <v>22</v>
      </c>
      <c r="AO21" s="56">
        <f t="shared" si="5"/>
        <v>0.86363636363636365</v>
      </c>
      <c r="AP21" s="58">
        <f t="shared" si="6"/>
        <v>9.0909090909090912E-2</v>
      </c>
      <c r="AQ21" s="58">
        <f t="shared" si="7"/>
        <v>4.5454545454545456E-2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">
        <v>368</v>
      </c>
      <c r="H22" s="51" t="s">
        <v>368</v>
      </c>
      <c r="I22" s="51" t="s">
        <v>368</v>
      </c>
      <c r="J22" s="51" t="s">
        <v>368</v>
      </c>
      <c r="K22" s="51" t="s">
        <v>368</v>
      </c>
      <c r="L22" s="51" t="s">
        <v>368</v>
      </c>
      <c r="M22" s="51" t="s">
        <v>368</v>
      </c>
      <c r="N22" s="51" t="s">
        <v>368</v>
      </c>
      <c r="O22" s="51" t="s">
        <v>368</v>
      </c>
      <c r="P22" s="51" t="s">
        <v>368</v>
      </c>
      <c r="Q22" s="51" t="s">
        <v>368</v>
      </c>
      <c r="R22" s="51" t="s">
        <v>24</v>
      </c>
      <c r="S22" s="51" t="s">
        <v>24</v>
      </c>
      <c r="T22" s="51" t="s">
        <v>24</v>
      </c>
      <c r="U22" s="51" t="s">
        <v>15</v>
      </c>
      <c r="V22" s="51" t="s">
        <v>368</v>
      </c>
      <c r="W22" s="51" t="s">
        <v>368</v>
      </c>
      <c r="X22" s="51" t="s">
        <v>368</v>
      </c>
      <c r="Y22" s="51" t="s">
        <v>368</v>
      </c>
      <c r="Z22" s="51" t="s">
        <v>368</v>
      </c>
      <c r="AA22" s="51" t="s">
        <v>368</v>
      </c>
      <c r="AB22" s="51" t="s">
        <v>368</v>
      </c>
      <c r="AC22" s="51" t="s">
        <v>368</v>
      </c>
      <c r="AD22" s="51" t="s">
        <v>15</v>
      </c>
      <c r="AE22" s="51" t="s">
        <v>368</v>
      </c>
      <c r="AF22" s="51" t="s">
        <v>368</v>
      </c>
      <c r="AG22" s="51" t="s">
        <v>24</v>
      </c>
      <c r="AH22" s="51" t="s">
        <v>368</v>
      </c>
      <c r="AI22" s="49" t="s">
        <v>24</v>
      </c>
      <c r="AK22" s="32">
        <f t="shared" si="1"/>
        <v>2</v>
      </c>
      <c r="AL22" s="32">
        <f t="shared" si="2"/>
        <v>4</v>
      </c>
      <c r="AM22" s="32">
        <f t="shared" si="3"/>
        <v>0</v>
      </c>
      <c r="AN22" s="32">
        <f t="shared" si="4"/>
        <v>6</v>
      </c>
      <c r="AO22" s="58">
        <f t="shared" si="5"/>
        <v>0.33333333333333331</v>
      </c>
      <c r="AP22" s="56">
        <f t="shared" si="6"/>
        <v>0.66666666666666663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">
        <v>368</v>
      </c>
      <c r="H23" s="51" t="s">
        <v>15</v>
      </c>
      <c r="I23" s="51" t="s">
        <v>368</v>
      </c>
      <c r="J23" s="51" t="s">
        <v>368</v>
      </c>
      <c r="K23" s="51" t="s">
        <v>368</v>
      </c>
      <c r="L23" s="51" t="s">
        <v>368</v>
      </c>
      <c r="M23" s="51" t="s">
        <v>368</v>
      </c>
      <c r="N23" s="51" t="s">
        <v>368</v>
      </c>
      <c r="O23" s="51" t="s">
        <v>368</v>
      </c>
      <c r="P23" s="51" t="s">
        <v>368</v>
      </c>
      <c r="Q23" s="51" t="s">
        <v>368</v>
      </c>
      <c r="R23" s="51" t="s">
        <v>368</v>
      </c>
      <c r="S23" s="51" t="s">
        <v>368</v>
      </c>
      <c r="T23" s="51" t="s">
        <v>24</v>
      </c>
      <c r="U23" s="51" t="s">
        <v>368</v>
      </c>
      <c r="V23" s="51" t="s">
        <v>368</v>
      </c>
      <c r="W23" s="51" t="s">
        <v>368</v>
      </c>
      <c r="X23" s="51" t="s">
        <v>368</v>
      </c>
      <c r="Y23" s="51" t="s">
        <v>368</v>
      </c>
      <c r="Z23" s="51" t="s">
        <v>368</v>
      </c>
      <c r="AA23" s="51" t="s">
        <v>368</v>
      </c>
      <c r="AB23" s="51" t="s">
        <v>368</v>
      </c>
      <c r="AC23" s="51" t="s">
        <v>24</v>
      </c>
      <c r="AD23" s="51" t="s">
        <v>24</v>
      </c>
      <c r="AE23" s="51" t="s">
        <v>368</v>
      </c>
      <c r="AF23" s="51" t="s">
        <v>368</v>
      </c>
      <c r="AG23" s="51" t="s">
        <v>24</v>
      </c>
      <c r="AH23" s="51" t="s">
        <v>24</v>
      </c>
      <c r="AI23" s="49" t="s">
        <v>24</v>
      </c>
      <c r="AK23" s="32">
        <f t="shared" si="1"/>
        <v>1</v>
      </c>
      <c r="AL23" s="32">
        <f t="shared" si="2"/>
        <v>5</v>
      </c>
      <c r="AM23" s="32">
        <f t="shared" si="3"/>
        <v>0</v>
      </c>
      <c r="AN23" s="32">
        <f t="shared" si="4"/>
        <v>6</v>
      </c>
      <c r="AO23" s="58">
        <f t="shared" si="5"/>
        <v>0.16666666666666666</v>
      </c>
      <c r="AP23" s="56">
        <f t="shared" si="6"/>
        <v>0.83333333333333337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">
        <v>368</v>
      </c>
      <c r="H24" s="51" t="s">
        <v>15</v>
      </c>
      <c r="I24" s="51" t="s">
        <v>368</v>
      </c>
      <c r="J24" s="51" t="s">
        <v>368</v>
      </c>
      <c r="K24" s="51" t="s">
        <v>368</v>
      </c>
      <c r="L24" s="51" t="s">
        <v>368</v>
      </c>
      <c r="M24" s="51" t="s">
        <v>368</v>
      </c>
      <c r="N24" s="51" t="s">
        <v>368</v>
      </c>
      <c r="O24" s="51" t="s">
        <v>368</v>
      </c>
      <c r="P24" s="51" t="s">
        <v>368</v>
      </c>
      <c r="Q24" s="51" t="s">
        <v>368</v>
      </c>
      <c r="R24" s="51" t="s">
        <v>368</v>
      </c>
      <c r="S24" s="51" t="s">
        <v>368</v>
      </c>
      <c r="T24" s="51" t="s">
        <v>24</v>
      </c>
      <c r="U24" s="51" t="s">
        <v>368</v>
      </c>
      <c r="V24" s="51" t="s">
        <v>368</v>
      </c>
      <c r="W24" s="51" t="s">
        <v>368</v>
      </c>
      <c r="X24" s="51" t="s">
        <v>368</v>
      </c>
      <c r="Y24" s="51" t="s">
        <v>368</v>
      </c>
      <c r="Z24" s="51" t="s">
        <v>24</v>
      </c>
      <c r="AA24" s="51" t="s">
        <v>368</v>
      </c>
      <c r="AB24" s="51" t="s">
        <v>368</v>
      </c>
      <c r="AC24" s="51" t="s">
        <v>368</v>
      </c>
      <c r="AD24" s="51" t="s">
        <v>368</v>
      </c>
      <c r="AE24" s="51" t="s">
        <v>368</v>
      </c>
      <c r="AF24" s="51" t="s">
        <v>15</v>
      </c>
      <c r="AG24" s="51" t="s">
        <v>24</v>
      </c>
      <c r="AH24" s="51" t="s">
        <v>368</v>
      </c>
      <c r="AI24" s="49" t="s">
        <v>15</v>
      </c>
      <c r="AK24" s="32">
        <f t="shared" si="1"/>
        <v>2</v>
      </c>
      <c r="AL24" s="32">
        <f t="shared" si="2"/>
        <v>3</v>
      </c>
      <c r="AM24" s="32">
        <f t="shared" si="3"/>
        <v>0</v>
      </c>
      <c r="AN24" s="32">
        <f t="shared" si="4"/>
        <v>5</v>
      </c>
      <c r="AO24" s="56">
        <f t="shared" si="5"/>
        <v>0.4</v>
      </c>
      <c r="AP24" s="58">
        <f t="shared" si="6"/>
        <v>0.6</v>
      </c>
      <c r="AQ24" s="58">
        <f t="shared" si="7"/>
        <v>0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">
        <v>368</v>
      </c>
      <c r="H25" s="51" t="s">
        <v>368</v>
      </c>
      <c r="I25" s="51" t="s">
        <v>368</v>
      </c>
      <c r="J25" s="51" t="s">
        <v>368</v>
      </c>
      <c r="K25" s="51" t="s">
        <v>24</v>
      </c>
      <c r="L25" s="51" t="s">
        <v>368</v>
      </c>
      <c r="M25" s="51" t="s">
        <v>24</v>
      </c>
      <c r="N25" s="51" t="s">
        <v>368</v>
      </c>
      <c r="O25" s="51" t="s">
        <v>368</v>
      </c>
      <c r="P25" s="51" t="s">
        <v>368</v>
      </c>
      <c r="Q25" s="51" t="s">
        <v>368</v>
      </c>
      <c r="R25" s="51" t="s">
        <v>368</v>
      </c>
      <c r="S25" s="51" t="s">
        <v>368</v>
      </c>
      <c r="T25" s="51" t="s">
        <v>368</v>
      </c>
      <c r="U25" s="51" t="s">
        <v>15</v>
      </c>
      <c r="V25" s="51" t="s">
        <v>368</v>
      </c>
      <c r="W25" s="51" t="s">
        <v>368</v>
      </c>
      <c r="X25" s="51" t="s">
        <v>368</v>
      </c>
      <c r="Y25" s="51" t="s">
        <v>368</v>
      </c>
      <c r="Z25" s="51" t="s">
        <v>368</v>
      </c>
      <c r="AA25" s="51" t="s">
        <v>368</v>
      </c>
      <c r="AB25" s="51" t="s">
        <v>368</v>
      </c>
      <c r="AC25" s="51" t="s">
        <v>15</v>
      </c>
      <c r="AD25" s="51" t="s">
        <v>368</v>
      </c>
      <c r="AE25" s="51" t="s">
        <v>368</v>
      </c>
      <c r="AF25" s="51" t="s">
        <v>368</v>
      </c>
      <c r="AG25" s="51" t="s">
        <v>368</v>
      </c>
      <c r="AH25" s="51" t="s">
        <v>368</v>
      </c>
      <c r="AI25" s="49" t="s">
        <v>15</v>
      </c>
      <c r="AK25" s="32">
        <f t="shared" si="1"/>
        <v>2</v>
      </c>
      <c r="AL25" s="32">
        <f t="shared" si="2"/>
        <v>2</v>
      </c>
      <c r="AM25" s="32">
        <f t="shared" si="3"/>
        <v>0</v>
      </c>
      <c r="AN25" s="32">
        <f t="shared" si="4"/>
        <v>4</v>
      </c>
      <c r="AO25" s="56">
        <f t="shared" si="5"/>
        <v>0.5</v>
      </c>
      <c r="AP25" s="58">
        <f t="shared" si="6"/>
        <v>0.5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">
        <v>368</v>
      </c>
      <c r="H26" s="51" t="s">
        <v>368</v>
      </c>
      <c r="I26" s="51" t="s">
        <v>368</v>
      </c>
      <c r="J26" s="51" t="s">
        <v>368</v>
      </c>
      <c r="K26" s="51" t="s">
        <v>368</v>
      </c>
      <c r="L26" s="51" t="s">
        <v>368</v>
      </c>
      <c r="M26" s="51" t="s">
        <v>368</v>
      </c>
      <c r="N26" s="51" t="s">
        <v>368</v>
      </c>
      <c r="O26" s="51" t="s">
        <v>368</v>
      </c>
      <c r="P26" s="51" t="s">
        <v>368</v>
      </c>
      <c r="Q26" s="51" t="s">
        <v>368</v>
      </c>
      <c r="R26" s="51" t="s">
        <v>368</v>
      </c>
      <c r="S26" s="51" t="s">
        <v>368</v>
      </c>
      <c r="T26" s="51" t="s">
        <v>368</v>
      </c>
      <c r="U26" s="51" t="s">
        <v>368</v>
      </c>
      <c r="V26" s="51" t="s">
        <v>368</v>
      </c>
      <c r="W26" s="51" t="s">
        <v>368</v>
      </c>
      <c r="X26" s="51" t="s">
        <v>368</v>
      </c>
      <c r="Y26" s="51" t="s">
        <v>368</v>
      </c>
      <c r="Z26" s="51" t="s">
        <v>368</v>
      </c>
      <c r="AA26" s="51" t="s">
        <v>368</v>
      </c>
      <c r="AB26" s="51" t="s">
        <v>368</v>
      </c>
      <c r="AC26" s="51" t="s">
        <v>368</v>
      </c>
      <c r="AD26" s="51" t="s">
        <v>368</v>
      </c>
      <c r="AE26" s="51" t="s">
        <v>368</v>
      </c>
      <c r="AF26" s="51" t="s">
        <v>368</v>
      </c>
      <c r="AG26" s="51" t="s">
        <v>368</v>
      </c>
      <c r="AH26" s="51" t="s">
        <v>368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">
        <v>368</v>
      </c>
      <c r="H27" s="51" t="s">
        <v>368</v>
      </c>
      <c r="I27" s="51" t="s">
        <v>368</v>
      </c>
      <c r="J27" s="51" t="s">
        <v>368</v>
      </c>
      <c r="K27" s="51" t="s">
        <v>368</v>
      </c>
      <c r="L27" s="51" t="s">
        <v>368</v>
      </c>
      <c r="M27" s="51" t="s">
        <v>368</v>
      </c>
      <c r="N27" s="51" t="s">
        <v>368</v>
      </c>
      <c r="O27" s="51" t="s">
        <v>368</v>
      </c>
      <c r="P27" s="51" t="s">
        <v>368</v>
      </c>
      <c r="Q27" s="51" t="s">
        <v>368</v>
      </c>
      <c r="R27" s="51" t="s">
        <v>368</v>
      </c>
      <c r="S27" s="51" t="s">
        <v>368</v>
      </c>
      <c r="T27" s="51" t="s">
        <v>368</v>
      </c>
      <c r="U27" s="51" t="s">
        <v>368</v>
      </c>
      <c r="V27" s="51" t="s">
        <v>368</v>
      </c>
      <c r="W27" s="51" t="s">
        <v>59</v>
      </c>
      <c r="X27" s="51" t="s">
        <v>368</v>
      </c>
      <c r="Y27" s="51" t="s">
        <v>15</v>
      </c>
      <c r="Z27" s="51" t="s">
        <v>368</v>
      </c>
      <c r="AA27" s="51" t="s">
        <v>15</v>
      </c>
      <c r="AB27" s="51" t="s">
        <v>59</v>
      </c>
      <c r="AC27" s="51" t="s">
        <v>368</v>
      </c>
      <c r="AD27" s="51" t="s">
        <v>59</v>
      </c>
      <c r="AE27" s="51" t="s">
        <v>15</v>
      </c>
      <c r="AF27" s="51" t="s">
        <v>368</v>
      </c>
      <c r="AG27" s="51" t="s">
        <v>368</v>
      </c>
      <c r="AH27" s="51" t="s">
        <v>368</v>
      </c>
      <c r="AI27" s="49" t="s">
        <v>59</v>
      </c>
      <c r="AK27" s="32">
        <f t="shared" si="1"/>
        <v>3</v>
      </c>
      <c r="AL27" s="32">
        <f t="shared" si="2"/>
        <v>0</v>
      </c>
      <c r="AM27" s="32">
        <f t="shared" si="3"/>
        <v>3</v>
      </c>
      <c r="AN27" s="32">
        <f t="shared" si="4"/>
        <v>6</v>
      </c>
      <c r="AO27" s="58">
        <f t="shared" si="5"/>
        <v>0.5</v>
      </c>
      <c r="AP27" s="58">
        <f t="shared" si="6"/>
        <v>0</v>
      </c>
      <c r="AQ27" s="56">
        <f t="shared" si="7"/>
        <v>0.5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">
        <v>15</v>
      </c>
      <c r="H28" s="51" t="s">
        <v>59</v>
      </c>
      <c r="I28" s="51" t="s">
        <v>368</v>
      </c>
      <c r="J28" s="51" t="s">
        <v>368</v>
      </c>
      <c r="K28" s="51" t="s">
        <v>15</v>
      </c>
      <c r="L28" s="51" t="s">
        <v>368</v>
      </c>
      <c r="M28" s="51" t="s">
        <v>368</v>
      </c>
      <c r="N28" s="51" t="s">
        <v>15</v>
      </c>
      <c r="O28" s="51" t="s">
        <v>368</v>
      </c>
      <c r="P28" s="51" t="s">
        <v>368</v>
      </c>
      <c r="Q28" s="51" t="s">
        <v>368</v>
      </c>
      <c r="R28" s="51" t="s">
        <v>368</v>
      </c>
      <c r="S28" s="51" t="s">
        <v>368</v>
      </c>
      <c r="T28" s="51" t="s">
        <v>368</v>
      </c>
      <c r="U28" s="51" t="s">
        <v>368</v>
      </c>
      <c r="V28" s="51" t="s">
        <v>15</v>
      </c>
      <c r="W28" s="51" t="s">
        <v>368</v>
      </c>
      <c r="X28" s="51" t="s">
        <v>368</v>
      </c>
      <c r="Y28" s="51" t="s">
        <v>368</v>
      </c>
      <c r="Z28" s="51" t="s">
        <v>368</v>
      </c>
      <c r="AA28" s="51" t="s">
        <v>368</v>
      </c>
      <c r="AB28" s="51" t="s">
        <v>368</v>
      </c>
      <c r="AC28" s="51" t="s">
        <v>368</v>
      </c>
      <c r="AD28" s="51" t="s">
        <v>368</v>
      </c>
      <c r="AE28" s="51" t="s">
        <v>368</v>
      </c>
      <c r="AF28" s="51" t="s">
        <v>15</v>
      </c>
      <c r="AG28" s="51" t="s">
        <v>368</v>
      </c>
      <c r="AH28" s="51" t="s">
        <v>368</v>
      </c>
      <c r="AI28" s="49" t="s">
        <v>15</v>
      </c>
      <c r="AK28" s="32">
        <f t="shared" si="1"/>
        <v>5</v>
      </c>
      <c r="AL28" s="32">
        <f t="shared" si="2"/>
        <v>0</v>
      </c>
      <c r="AM28" s="32">
        <f t="shared" si="3"/>
        <v>1</v>
      </c>
      <c r="AN28" s="32">
        <f t="shared" si="4"/>
        <v>6</v>
      </c>
      <c r="AO28" s="56">
        <f t="shared" si="5"/>
        <v>0.83333333333333337</v>
      </c>
      <c r="AP28" s="58">
        <f t="shared" si="6"/>
        <v>0</v>
      </c>
      <c r="AQ28" s="58">
        <f t="shared" si="7"/>
        <v>0.16666666666666666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">
        <v>368</v>
      </c>
      <c r="H29" s="51" t="s">
        <v>368</v>
      </c>
      <c r="I29" s="51" t="s">
        <v>368</v>
      </c>
      <c r="J29" s="51" t="s">
        <v>368</v>
      </c>
      <c r="K29" s="51" t="s">
        <v>368</v>
      </c>
      <c r="L29" s="51" t="s">
        <v>59</v>
      </c>
      <c r="M29" s="51" t="s">
        <v>368</v>
      </c>
      <c r="N29" s="51" t="s">
        <v>368</v>
      </c>
      <c r="O29" s="51" t="s">
        <v>15</v>
      </c>
      <c r="P29" s="51" t="s">
        <v>15</v>
      </c>
      <c r="Q29" s="51" t="s">
        <v>15</v>
      </c>
      <c r="R29" s="51" t="s">
        <v>59</v>
      </c>
      <c r="S29" s="51" t="s">
        <v>368</v>
      </c>
      <c r="T29" s="51" t="s">
        <v>15</v>
      </c>
      <c r="U29" s="51" t="s">
        <v>15</v>
      </c>
      <c r="V29" s="51" t="s">
        <v>368</v>
      </c>
      <c r="W29" s="51" t="s">
        <v>368</v>
      </c>
      <c r="X29" s="51" t="s">
        <v>59</v>
      </c>
      <c r="Y29" s="51" t="s">
        <v>368</v>
      </c>
      <c r="Z29" s="51" t="s">
        <v>59</v>
      </c>
      <c r="AA29" s="51" t="s">
        <v>368</v>
      </c>
      <c r="AB29" s="51" t="s">
        <v>368</v>
      </c>
      <c r="AC29" s="51" t="s">
        <v>15</v>
      </c>
      <c r="AD29" s="51" t="s">
        <v>368</v>
      </c>
      <c r="AE29" s="51" t="s">
        <v>368</v>
      </c>
      <c r="AF29" s="51" t="s">
        <v>368</v>
      </c>
      <c r="AG29" s="51" t="s">
        <v>368</v>
      </c>
      <c r="AH29" s="51" t="s">
        <v>15</v>
      </c>
      <c r="AI29" s="49" t="s">
        <v>15</v>
      </c>
      <c r="AK29" s="32">
        <f t="shared" si="1"/>
        <v>7</v>
      </c>
      <c r="AL29" s="32">
        <f t="shared" si="2"/>
        <v>0</v>
      </c>
      <c r="AM29" s="32">
        <f t="shared" si="3"/>
        <v>4</v>
      </c>
      <c r="AN29" s="32">
        <f t="shared" si="4"/>
        <v>11</v>
      </c>
      <c r="AO29" s="56">
        <f t="shared" si="5"/>
        <v>0.63636363636363635</v>
      </c>
      <c r="AP29" s="58">
        <f t="shared" si="6"/>
        <v>0</v>
      </c>
      <c r="AQ29" s="58">
        <f t="shared" si="7"/>
        <v>0.36363636363636365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">
        <v>368</v>
      </c>
      <c r="H30" s="51" t="s">
        <v>59</v>
      </c>
      <c r="I30" s="51" t="s">
        <v>368</v>
      </c>
      <c r="J30" s="51" t="s">
        <v>368</v>
      </c>
      <c r="K30" s="51" t="s">
        <v>15</v>
      </c>
      <c r="L30" s="51" t="s">
        <v>368</v>
      </c>
      <c r="M30" s="51" t="s">
        <v>368</v>
      </c>
      <c r="N30" s="51" t="s">
        <v>368</v>
      </c>
      <c r="O30" s="51" t="s">
        <v>15</v>
      </c>
      <c r="P30" s="51" t="s">
        <v>368</v>
      </c>
      <c r="Q30" s="51" t="s">
        <v>15</v>
      </c>
      <c r="R30" s="51" t="s">
        <v>368</v>
      </c>
      <c r="S30" s="51" t="s">
        <v>368</v>
      </c>
      <c r="T30" s="51" t="s">
        <v>368</v>
      </c>
      <c r="U30" s="51" t="s">
        <v>59</v>
      </c>
      <c r="V30" s="51" t="s">
        <v>368</v>
      </c>
      <c r="W30" s="51" t="s">
        <v>368</v>
      </c>
      <c r="X30" s="51" t="s">
        <v>15</v>
      </c>
      <c r="Y30" s="51" t="s">
        <v>368</v>
      </c>
      <c r="Z30" s="51" t="s">
        <v>368</v>
      </c>
      <c r="AA30" s="51" t="s">
        <v>368</v>
      </c>
      <c r="AB30" s="51" t="s">
        <v>368</v>
      </c>
      <c r="AC30" s="51" t="s">
        <v>15</v>
      </c>
      <c r="AD30" s="51" t="s">
        <v>368</v>
      </c>
      <c r="AE30" s="51" t="s">
        <v>368</v>
      </c>
      <c r="AF30" s="51" t="s">
        <v>368</v>
      </c>
      <c r="AG30" s="51" t="s">
        <v>368</v>
      </c>
      <c r="AH30" s="51" t="s">
        <v>15</v>
      </c>
      <c r="AI30" s="49" t="s">
        <v>15</v>
      </c>
      <c r="AK30" s="32">
        <f t="shared" si="1"/>
        <v>6</v>
      </c>
      <c r="AL30" s="32">
        <f t="shared" si="2"/>
        <v>0</v>
      </c>
      <c r="AM30" s="32">
        <f t="shared" si="3"/>
        <v>2</v>
      </c>
      <c r="AN30" s="32">
        <f t="shared" si="4"/>
        <v>8</v>
      </c>
      <c r="AO30" s="56">
        <f t="shared" si="5"/>
        <v>0.75</v>
      </c>
      <c r="AP30" s="58">
        <f t="shared" si="6"/>
        <v>0</v>
      </c>
      <c r="AQ30" s="58">
        <f t="shared" si="7"/>
        <v>0.25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">
        <v>59</v>
      </c>
      <c r="H31" s="51" t="s">
        <v>368</v>
      </c>
      <c r="I31" s="51" t="s">
        <v>15</v>
      </c>
      <c r="J31" s="51" t="s">
        <v>59</v>
      </c>
      <c r="K31" s="51" t="s">
        <v>368</v>
      </c>
      <c r="L31" s="51" t="s">
        <v>368</v>
      </c>
      <c r="M31" s="51" t="s">
        <v>59</v>
      </c>
      <c r="N31" s="51" t="s">
        <v>59</v>
      </c>
      <c r="O31" s="51" t="s">
        <v>15</v>
      </c>
      <c r="P31" s="51" t="s">
        <v>59</v>
      </c>
      <c r="Q31" s="51" t="s">
        <v>59</v>
      </c>
      <c r="R31" s="51" t="s">
        <v>59</v>
      </c>
      <c r="S31" s="51" t="s">
        <v>59</v>
      </c>
      <c r="T31" s="51" t="s">
        <v>59</v>
      </c>
      <c r="U31" s="51" t="s">
        <v>15</v>
      </c>
      <c r="V31" s="51" t="s">
        <v>24</v>
      </c>
      <c r="W31" s="51" t="s">
        <v>368</v>
      </c>
      <c r="X31" s="51" t="s">
        <v>368</v>
      </c>
      <c r="Y31" s="51" t="s">
        <v>59</v>
      </c>
      <c r="Z31" s="51" t="s">
        <v>368</v>
      </c>
      <c r="AA31" s="51" t="s">
        <v>59</v>
      </c>
      <c r="AB31" s="51" t="s">
        <v>368</v>
      </c>
      <c r="AC31" s="51" t="s">
        <v>368</v>
      </c>
      <c r="AD31" s="51" t="s">
        <v>368</v>
      </c>
      <c r="AE31" s="51" t="s">
        <v>59</v>
      </c>
      <c r="AF31" s="51" t="s">
        <v>368</v>
      </c>
      <c r="AG31" s="51" t="s">
        <v>15</v>
      </c>
      <c r="AH31" s="51" t="s">
        <v>368</v>
      </c>
      <c r="AI31" s="49" t="s">
        <v>59</v>
      </c>
      <c r="AK31" s="32">
        <f t="shared" si="1"/>
        <v>4</v>
      </c>
      <c r="AL31" s="32">
        <f t="shared" si="2"/>
        <v>1</v>
      </c>
      <c r="AM31" s="32">
        <f t="shared" si="3"/>
        <v>12</v>
      </c>
      <c r="AN31" s="32">
        <f t="shared" si="4"/>
        <v>17</v>
      </c>
      <c r="AO31" s="58">
        <f t="shared" si="5"/>
        <v>0.23529411764705882</v>
      </c>
      <c r="AP31" s="58">
        <f t="shared" si="6"/>
        <v>5.8823529411764705E-2</v>
      </c>
      <c r="AQ31" s="56">
        <f t="shared" si="7"/>
        <v>0.70588235294117652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">
        <v>368</v>
      </c>
      <c r="H32" s="51" t="s">
        <v>59</v>
      </c>
      <c r="I32" s="51" t="s">
        <v>368</v>
      </c>
      <c r="J32" s="51" t="s">
        <v>368</v>
      </c>
      <c r="K32" s="51" t="s">
        <v>15</v>
      </c>
      <c r="L32" s="51" t="s">
        <v>368</v>
      </c>
      <c r="M32" s="51" t="s">
        <v>368</v>
      </c>
      <c r="N32" s="51" t="s">
        <v>368</v>
      </c>
      <c r="O32" s="51" t="s">
        <v>15</v>
      </c>
      <c r="P32" s="51" t="s">
        <v>368</v>
      </c>
      <c r="Q32" s="51" t="s">
        <v>15</v>
      </c>
      <c r="R32" s="51" t="s">
        <v>59</v>
      </c>
      <c r="S32" s="51" t="s">
        <v>15</v>
      </c>
      <c r="T32" s="51" t="s">
        <v>368</v>
      </c>
      <c r="U32" s="51" t="s">
        <v>15</v>
      </c>
      <c r="V32" s="51" t="s">
        <v>24</v>
      </c>
      <c r="W32" s="51" t="s">
        <v>368</v>
      </c>
      <c r="X32" s="51" t="s">
        <v>15</v>
      </c>
      <c r="Y32" s="51" t="s">
        <v>15</v>
      </c>
      <c r="Z32" s="51" t="s">
        <v>15</v>
      </c>
      <c r="AA32" s="51" t="s">
        <v>368</v>
      </c>
      <c r="AB32" s="51" t="s">
        <v>368</v>
      </c>
      <c r="AC32" s="51" t="s">
        <v>15</v>
      </c>
      <c r="AD32" s="51" t="s">
        <v>368</v>
      </c>
      <c r="AE32" s="51" t="s">
        <v>15</v>
      </c>
      <c r="AF32" s="51" t="s">
        <v>368</v>
      </c>
      <c r="AG32" s="51" t="s">
        <v>368</v>
      </c>
      <c r="AH32" s="51" t="s">
        <v>368</v>
      </c>
      <c r="AI32" s="49" t="s">
        <v>15</v>
      </c>
      <c r="AK32" s="32">
        <f t="shared" si="1"/>
        <v>10</v>
      </c>
      <c r="AL32" s="32">
        <f t="shared" si="2"/>
        <v>1</v>
      </c>
      <c r="AM32" s="32">
        <f t="shared" si="3"/>
        <v>2</v>
      </c>
      <c r="AN32" s="32">
        <f t="shared" si="4"/>
        <v>13</v>
      </c>
      <c r="AO32" s="56">
        <f t="shared" si="5"/>
        <v>0.76923076923076927</v>
      </c>
      <c r="AP32" s="58">
        <f t="shared" si="6"/>
        <v>7.6923076923076927E-2</v>
      </c>
      <c r="AQ32" s="58">
        <f t="shared" si="7"/>
        <v>0.15384615384615385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">
        <v>368</v>
      </c>
      <c r="H33" s="51" t="s">
        <v>59</v>
      </c>
      <c r="I33" s="51" t="s">
        <v>368</v>
      </c>
      <c r="J33" s="51" t="s">
        <v>368</v>
      </c>
      <c r="K33" s="51" t="s">
        <v>59</v>
      </c>
      <c r="L33" s="51" t="s">
        <v>368</v>
      </c>
      <c r="M33" s="51" t="s">
        <v>368</v>
      </c>
      <c r="N33" s="51" t="s">
        <v>368</v>
      </c>
      <c r="O33" s="51" t="s">
        <v>368</v>
      </c>
      <c r="P33" s="51" t="s">
        <v>368</v>
      </c>
      <c r="Q33" s="51" t="s">
        <v>24</v>
      </c>
      <c r="R33" s="51" t="s">
        <v>24</v>
      </c>
      <c r="S33" s="51" t="s">
        <v>368</v>
      </c>
      <c r="T33" s="51" t="s">
        <v>59</v>
      </c>
      <c r="U33" s="51" t="s">
        <v>24</v>
      </c>
      <c r="V33" s="51" t="s">
        <v>368</v>
      </c>
      <c r="W33" s="51" t="s">
        <v>59</v>
      </c>
      <c r="X33" s="51" t="s">
        <v>24</v>
      </c>
      <c r="Y33" s="51" t="s">
        <v>24</v>
      </c>
      <c r="Z33" s="51" t="s">
        <v>24</v>
      </c>
      <c r="AA33" s="51" t="s">
        <v>368</v>
      </c>
      <c r="AB33" s="51" t="s">
        <v>368</v>
      </c>
      <c r="AC33" s="51" t="s">
        <v>15</v>
      </c>
      <c r="AD33" s="51" t="s">
        <v>368</v>
      </c>
      <c r="AE33" s="51" t="s">
        <v>24</v>
      </c>
      <c r="AF33" s="51" t="s">
        <v>368</v>
      </c>
      <c r="AG33" s="51" t="s">
        <v>368</v>
      </c>
      <c r="AH33" s="51" t="s">
        <v>24</v>
      </c>
      <c r="AI33" s="49" t="s">
        <v>24</v>
      </c>
      <c r="AK33" s="32">
        <f t="shared" si="1"/>
        <v>1</v>
      </c>
      <c r="AL33" s="32">
        <f t="shared" si="2"/>
        <v>8</v>
      </c>
      <c r="AM33" s="32">
        <f t="shared" si="3"/>
        <v>4</v>
      </c>
      <c r="AN33" s="32">
        <f t="shared" si="4"/>
        <v>13</v>
      </c>
      <c r="AO33" s="58">
        <f t="shared" si="5"/>
        <v>7.6923076923076927E-2</v>
      </c>
      <c r="AP33" s="56">
        <f t="shared" si="6"/>
        <v>0.61538461538461542</v>
      </c>
      <c r="AQ33" s="58">
        <f t="shared" si="7"/>
        <v>0.30769230769230771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">
        <v>368</v>
      </c>
      <c r="H34" s="51" t="s">
        <v>368</v>
      </c>
      <c r="I34" s="51" t="s">
        <v>368</v>
      </c>
      <c r="J34" s="51" t="s">
        <v>368</v>
      </c>
      <c r="K34" s="51" t="s">
        <v>368</v>
      </c>
      <c r="L34" s="51" t="s">
        <v>368</v>
      </c>
      <c r="M34" s="51" t="s">
        <v>59</v>
      </c>
      <c r="N34" s="51" t="s">
        <v>368</v>
      </c>
      <c r="O34" s="51" t="s">
        <v>15</v>
      </c>
      <c r="P34" s="51" t="s">
        <v>368</v>
      </c>
      <c r="Q34" s="51" t="s">
        <v>24</v>
      </c>
      <c r="R34" s="51" t="s">
        <v>24</v>
      </c>
      <c r="S34" s="51" t="s">
        <v>368</v>
      </c>
      <c r="T34" s="51" t="s">
        <v>368</v>
      </c>
      <c r="U34" s="51" t="s">
        <v>368</v>
      </c>
      <c r="V34" s="51" t="s">
        <v>24</v>
      </c>
      <c r="W34" s="51" t="s">
        <v>368</v>
      </c>
      <c r="X34" s="51" t="s">
        <v>368</v>
      </c>
      <c r="Y34" s="51" t="s">
        <v>368</v>
      </c>
      <c r="Z34" s="51" t="s">
        <v>368</v>
      </c>
      <c r="AA34" s="51" t="s">
        <v>368</v>
      </c>
      <c r="AB34" s="51" t="s">
        <v>368</v>
      </c>
      <c r="AC34" s="51" t="s">
        <v>59</v>
      </c>
      <c r="AD34" s="51" t="s">
        <v>368</v>
      </c>
      <c r="AE34" s="51" t="s">
        <v>24</v>
      </c>
      <c r="AF34" s="51" t="s">
        <v>24</v>
      </c>
      <c r="AG34" s="51" t="s">
        <v>24</v>
      </c>
      <c r="AH34" s="51" t="s">
        <v>24</v>
      </c>
      <c r="AI34" s="49" t="s">
        <v>24</v>
      </c>
      <c r="AK34" s="32">
        <f t="shared" si="1"/>
        <v>1</v>
      </c>
      <c r="AL34" s="32">
        <f t="shared" si="2"/>
        <v>7</v>
      </c>
      <c r="AM34" s="32">
        <f t="shared" si="3"/>
        <v>2</v>
      </c>
      <c r="AN34" s="32">
        <f t="shared" si="4"/>
        <v>10</v>
      </c>
      <c r="AO34" s="58">
        <f t="shared" si="5"/>
        <v>0.1</v>
      </c>
      <c r="AP34" s="56">
        <f t="shared" si="6"/>
        <v>0.7</v>
      </c>
      <c r="AQ34" s="58">
        <f t="shared" si="7"/>
        <v>0.2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">
        <v>368</v>
      </c>
      <c r="H35" s="51" t="s">
        <v>59</v>
      </c>
      <c r="I35" s="51" t="s">
        <v>368</v>
      </c>
      <c r="J35" s="51" t="s">
        <v>368</v>
      </c>
      <c r="K35" s="51" t="s">
        <v>15</v>
      </c>
      <c r="L35" s="51" t="s">
        <v>368</v>
      </c>
      <c r="M35" s="51" t="s">
        <v>368</v>
      </c>
      <c r="N35" s="51" t="s">
        <v>368</v>
      </c>
      <c r="O35" s="51" t="s">
        <v>15</v>
      </c>
      <c r="P35" s="51" t="s">
        <v>368</v>
      </c>
      <c r="Q35" s="51" t="s">
        <v>15</v>
      </c>
      <c r="R35" s="51" t="s">
        <v>368</v>
      </c>
      <c r="S35" s="51" t="s">
        <v>368</v>
      </c>
      <c r="T35" s="51" t="s">
        <v>368</v>
      </c>
      <c r="U35" s="51" t="s">
        <v>15</v>
      </c>
      <c r="V35" s="51" t="s">
        <v>368</v>
      </c>
      <c r="W35" s="51" t="s">
        <v>368</v>
      </c>
      <c r="X35" s="51" t="s">
        <v>368</v>
      </c>
      <c r="Y35" s="51" t="s">
        <v>368</v>
      </c>
      <c r="Z35" s="51" t="s">
        <v>368</v>
      </c>
      <c r="AA35" s="51" t="s">
        <v>368</v>
      </c>
      <c r="AB35" s="51" t="s">
        <v>368</v>
      </c>
      <c r="AC35" s="51" t="s">
        <v>368</v>
      </c>
      <c r="AD35" s="51" t="s">
        <v>368</v>
      </c>
      <c r="AE35" s="51" t="s">
        <v>368</v>
      </c>
      <c r="AF35" s="51" t="s">
        <v>368</v>
      </c>
      <c r="AG35" s="51" t="s">
        <v>368</v>
      </c>
      <c r="AH35" s="51" t="s">
        <v>368</v>
      </c>
      <c r="AI35" s="49" t="s">
        <v>15</v>
      </c>
      <c r="AK35" s="32">
        <f t="shared" si="1"/>
        <v>4</v>
      </c>
      <c r="AL35" s="32">
        <f t="shared" si="2"/>
        <v>0</v>
      </c>
      <c r="AM35" s="32">
        <f t="shared" si="3"/>
        <v>1</v>
      </c>
      <c r="AN35" s="32">
        <f t="shared" si="4"/>
        <v>5</v>
      </c>
      <c r="AO35" s="56">
        <f t="shared" si="5"/>
        <v>0.8</v>
      </c>
      <c r="AP35" s="58">
        <f t="shared" si="6"/>
        <v>0</v>
      </c>
      <c r="AQ35" s="58">
        <f t="shared" si="7"/>
        <v>0.2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">
        <v>368</v>
      </c>
      <c r="H36" s="51" t="s">
        <v>59</v>
      </c>
      <c r="I36" s="51" t="s">
        <v>368</v>
      </c>
      <c r="J36" s="51" t="s">
        <v>368</v>
      </c>
      <c r="K36" s="51" t="s">
        <v>59</v>
      </c>
      <c r="L36" s="51" t="s">
        <v>368</v>
      </c>
      <c r="M36" s="51" t="s">
        <v>368</v>
      </c>
      <c r="N36" s="51" t="s">
        <v>368</v>
      </c>
      <c r="O36" s="51" t="s">
        <v>368</v>
      </c>
      <c r="P36" s="51" t="s">
        <v>368</v>
      </c>
      <c r="Q36" s="51" t="s">
        <v>15</v>
      </c>
      <c r="R36" s="51" t="s">
        <v>368</v>
      </c>
      <c r="S36" s="51" t="s">
        <v>368</v>
      </c>
      <c r="T36" s="51" t="s">
        <v>368</v>
      </c>
      <c r="U36" s="51" t="s">
        <v>59</v>
      </c>
      <c r="V36" s="51" t="s">
        <v>24</v>
      </c>
      <c r="W36" s="51" t="s">
        <v>368</v>
      </c>
      <c r="X36" s="51" t="s">
        <v>15</v>
      </c>
      <c r="Y36" s="51" t="s">
        <v>368</v>
      </c>
      <c r="Z36" s="51" t="s">
        <v>368</v>
      </c>
      <c r="AA36" s="51" t="s">
        <v>368</v>
      </c>
      <c r="AB36" s="51" t="s">
        <v>368</v>
      </c>
      <c r="AC36" s="51" t="s">
        <v>59</v>
      </c>
      <c r="AD36" s="51" t="s">
        <v>368</v>
      </c>
      <c r="AE36" s="51" t="s">
        <v>368</v>
      </c>
      <c r="AF36" s="51" t="s">
        <v>368</v>
      </c>
      <c r="AG36" s="51" t="s">
        <v>368</v>
      </c>
      <c r="AH36" s="51" t="s">
        <v>368</v>
      </c>
      <c r="AI36" s="49" t="s">
        <v>59</v>
      </c>
      <c r="AK36" s="32">
        <f t="shared" si="1"/>
        <v>2</v>
      </c>
      <c r="AL36" s="32">
        <f t="shared" si="2"/>
        <v>1</v>
      </c>
      <c r="AM36" s="32">
        <f t="shared" si="3"/>
        <v>4</v>
      </c>
      <c r="AN36" s="32">
        <f t="shared" si="4"/>
        <v>7</v>
      </c>
      <c r="AO36" s="58">
        <f t="shared" si="5"/>
        <v>0.2857142857142857</v>
      </c>
      <c r="AP36" s="58">
        <f t="shared" si="6"/>
        <v>0.14285714285714285</v>
      </c>
      <c r="AQ36" s="56">
        <f t="shared" si="7"/>
        <v>0.5714285714285714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">
        <v>368</v>
      </c>
      <c r="H37" s="51" t="s">
        <v>368</v>
      </c>
      <c r="I37" s="51" t="s">
        <v>368</v>
      </c>
      <c r="J37" s="51" t="s">
        <v>368</v>
      </c>
      <c r="K37" s="51" t="s">
        <v>368</v>
      </c>
      <c r="L37" s="51" t="s">
        <v>15</v>
      </c>
      <c r="M37" s="51" t="s">
        <v>368</v>
      </c>
      <c r="N37" s="51" t="s">
        <v>368</v>
      </c>
      <c r="O37" s="51" t="s">
        <v>368</v>
      </c>
      <c r="P37" s="51" t="s">
        <v>368</v>
      </c>
      <c r="Q37" s="51" t="s">
        <v>368</v>
      </c>
      <c r="R37" s="51" t="s">
        <v>368</v>
      </c>
      <c r="S37" s="51" t="s">
        <v>368</v>
      </c>
      <c r="T37" s="51" t="s">
        <v>368</v>
      </c>
      <c r="U37" s="51" t="s">
        <v>15</v>
      </c>
      <c r="V37" s="51" t="s">
        <v>368</v>
      </c>
      <c r="W37" s="51" t="s">
        <v>368</v>
      </c>
      <c r="X37" s="51" t="s">
        <v>368</v>
      </c>
      <c r="Y37" s="51" t="s">
        <v>368</v>
      </c>
      <c r="Z37" s="51" t="s">
        <v>368</v>
      </c>
      <c r="AA37" s="51" t="s">
        <v>368</v>
      </c>
      <c r="AB37" s="51" t="s">
        <v>368</v>
      </c>
      <c r="AC37" s="51" t="s">
        <v>368</v>
      </c>
      <c r="AD37" s="51" t="s">
        <v>368</v>
      </c>
      <c r="AE37" s="51" t="s">
        <v>368</v>
      </c>
      <c r="AF37" s="51" t="s">
        <v>368</v>
      </c>
      <c r="AG37" s="51" t="s">
        <v>368</v>
      </c>
      <c r="AH37" s="51" t="s">
        <v>368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">
        <v>368</v>
      </c>
      <c r="H38" s="51" t="s">
        <v>15</v>
      </c>
      <c r="I38" s="51" t="s">
        <v>368</v>
      </c>
      <c r="J38" s="51" t="s">
        <v>368</v>
      </c>
      <c r="K38" s="51" t="s">
        <v>368</v>
      </c>
      <c r="L38" s="51" t="s">
        <v>368</v>
      </c>
      <c r="M38" s="51" t="s">
        <v>368</v>
      </c>
      <c r="N38" s="51" t="s">
        <v>368</v>
      </c>
      <c r="O38" s="51" t="s">
        <v>368</v>
      </c>
      <c r="P38" s="51" t="s">
        <v>368</v>
      </c>
      <c r="Q38" s="51" t="s">
        <v>368</v>
      </c>
      <c r="R38" s="51" t="s">
        <v>368</v>
      </c>
      <c r="S38" s="51" t="s">
        <v>368</v>
      </c>
      <c r="T38" s="51" t="s">
        <v>368</v>
      </c>
      <c r="U38" s="51" t="s">
        <v>368</v>
      </c>
      <c r="V38" s="51" t="s">
        <v>368</v>
      </c>
      <c r="W38" s="51" t="s">
        <v>368</v>
      </c>
      <c r="X38" s="51" t="s">
        <v>368</v>
      </c>
      <c r="Y38" s="51" t="s">
        <v>368</v>
      </c>
      <c r="Z38" s="51" t="s">
        <v>368</v>
      </c>
      <c r="AA38" s="51" t="s">
        <v>368</v>
      </c>
      <c r="AB38" s="51" t="s">
        <v>368</v>
      </c>
      <c r="AC38" s="51" t="s">
        <v>368</v>
      </c>
      <c r="AD38" s="51" t="s">
        <v>368</v>
      </c>
      <c r="AE38" s="51" t="s">
        <v>368</v>
      </c>
      <c r="AF38" s="51" t="s">
        <v>368</v>
      </c>
      <c r="AG38" s="51" t="s">
        <v>368</v>
      </c>
      <c r="AH38" s="51" t="s">
        <v>24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">
        <v>368</v>
      </c>
      <c r="H39" s="51" t="s">
        <v>368</v>
      </c>
      <c r="I39" s="51" t="s">
        <v>368</v>
      </c>
      <c r="J39" s="51" t="s">
        <v>368</v>
      </c>
      <c r="K39" s="51" t="s">
        <v>368</v>
      </c>
      <c r="L39" s="51" t="s">
        <v>368</v>
      </c>
      <c r="M39" s="51" t="s">
        <v>368</v>
      </c>
      <c r="N39" s="51" t="s">
        <v>368</v>
      </c>
      <c r="O39" s="51" t="s">
        <v>368</v>
      </c>
      <c r="P39" s="51" t="s">
        <v>368</v>
      </c>
      <c r="Q39" s="51" t="s">
        <v>368</v>
      </c>
      <c r="R39" s="51" t="s">
        <v>368</v>
      </c>
      <c r="S39" s="51" t="s">
        <v>368</v>
      </c>
      <c r="T39" s="51" t="s">
        <v>368</v>
      </c>
      <c r="U39" s="51" t="s">
        <v>368</v>
      </c>
      <c r="V39" s="51" t="s">
        <v>368</v>
      </c>
      <c r="W39" s="51" t="s">
        <v>368</v>
      </c>
      <c r="X39" s="51" t="s">
        <v>368</v>
      </c>
      <c r="Y39" s="51" t="s">
        <v>368</v>
      </c>
      <c r="Z39" s="51" t="s">
        <v>368</v>
      </c>
      <c r="AA39" s="51" t="s">
        <v>368</v>
      </c>
      <c r="AB39" s="51" t="s">
        <v>368</v>
      </c>
      <c r="AC39" s="51" t="s">
        <v>368</v>
      </c>
      <c r="AD39" s="51" t="s">
        <v>368</v>
      </c>
      <c r="AE39" s="51" t="s">
        <v>368</v>
      </c>
      <c r="AF39" s="51" t="s">
        <v>368</v>
      </c>
      <c r="AG39" s="51" t="s">
        <v>368</v>
      </c>
      <c r="AH39" s="51" t="s">
        <v>368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">
        <v>368</v>
      </c>
      <c r="H40" s="51" t="s">
        <v>368</v>
      </c>
      <c r="I40" s="51" t="s">
        <v>24</v>
      </c>
      <c r="J40" s="51" t="s">
        <v>368</v>
      </c>
      <c r="K40" s="51" t="s">
        <v>368</v>
      </c>
      <c r="L40" s="51" t="s">
        <v>368</v>
      </c>
      <c r="M40" s="51" t="s">
        <v>368</v>
      </c>
      <c r="N40" s="51" t="s">
        <v>368</v>
      </c>
      <c r="O40" s="51" t="s">
        <v>368</v>
      </c>
      <c r="P40" s="51" t="s">
        <v>368</v>
      </c>
      <c r="Q40" s="51" t="s">
        <v>368</v>
      </c>
      <c r="R40" s="51" t="s">
        <v>368</v>
      </c>
      <c r="S40" s="51" t="s">
        <v>368</v>
      </c>
      <c r="T40" s="51" t="s">
        <v>368</v>
      </c>
      <c r="U40" s="51" t="s">
        <v>368</v>
      </c>
      <c r="V40" s="51" t="s">
        <v>368</v>
      </c>
      <c r="W40" s="51" t="s">
        <v>368</v>
      </c>
      <c r="X40" s="51" t="s">
        <v>368</v>
      </c>
      <c r="Y40" s="51" t="s">
        <v>368</v>
      </c>
      <c r="Z40" s="51" t="s">
        <v>368</v>
      </c>
      <c r="AA40" s="51" t="s">
        <v>368</v>
      </c>
      <c r="AB40" s="51" t="s">
        <v>368</v>
      </c>
      <c r="AC40" s="51" t="s">
        <v>368</v>
      </c>
      <c r="AD40" s="51" t="s">
        <v>368</v>
      </c>
      <c r="AE40" s="51" t="s">
        <v>368</v>
      </c>
      <c r="AF40" s="51" t="s">
        <v>368</v>
      </c>
      <c r="AG40" s="51" t="s">
        <v>368</v>
      </c>
      <c r="AH40" s="51" t="s">
        <v>368</v>
      </c>
      <c r="AI40" s="49" t="s">
        <v>24</v>
      </c>
      <c r="AK40" s="32">
        <f t="shared" si="1"/>
        <v>0</v>
      </c>
      <c r="AL40" s="32">
        <f t="shared" si="2"/>
        <v>1</v>
      </c>
      <c r="AM40" s="32">
        <f t="shared" si="3"/>
        <v>0</v>
      </c>
      <c r="AN40" s="32">
        <f t="shared" si="4"/>
        <v>1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">
        <v>368</v>
      </c>
      <c r="H41" s="51" t="s">
        <v>368</v>
      </c>
      <c r="I41" s="51" t="s">
        <v>368</v>
      </c>
      <c r="J41" s="51" t="s">
        <v>368</v>
      </c>
      <c r="K41" s="51" t="s">
        <v>368</v>
      </c>
      <c r="L41" s="51" t="s">
        <v>24</v>
      </c>
      <c r="M41" s="51" t="s">
        <v>368</v>
      </c>
      <c r="N41" s="51" t="s">
        <v>368</v>
      </c>
      <c r="O41" s="51" t="s">
        <v>368</v>
      </c>
      <c r="P41" s="51" t="s">
        <v>15</v>
      </c>
      <c r="Q41" s="51" t="s">
        <v>24</v>
      </c>
      <c r="R41" s="51" t="s">
        <v>24</v>
      </c>
      <c r="S41" s="51" t="s">
        <v>24</v>
      </c>
      <c r="T41" s="51" t="s">
        <v>368</v>
      </c>
      <c r="U41" s="51" t="s">
        <v>368</v>
      </c>
      <c r="V41" s="51" t="s">
        <v>368</v>
      </c>
      <c r="W41" s="51" t="s">
        <v>24</v>
      </c>
      <c r="X41" s="51" t="s">
        <v>24</v>
      </c>
      <c r="Y41" s="51" t="s">
        <v>368</v>
      </c>
      <c r="Z41" s="51" t="s">
        <v>368</v>
      </c>
      <c r="AA41" s="51" t="s">
        <v>24</v>
      </c>
      <c r="AB41" s="51" t="s">
        <v>368</v>
      </c>
      <c r="AC41" s="51" t="s">
        <v>59</v>
      </c>
      <c r="AD41" s="51" t="s">
        <v>368</v>
      </c>
      <c r="AE41" s="51" t="s">
        <v>24</v>
      </c>
      <c r="AF41" s="51" t="s">
        <v>368</v>
      </c>
      <c r="AG41" s="51" t="s">
        <v>368</v>
      </c>
      <c r="AH41" s="51" t="s">
        <v>24</v>
      </c>
      <c r="AI41" s="49" t="s">
        <v>24</v>
      </c>
      <c r="AK41" s="32">
        <f t="shared" si="1"/>
        <v>1</v>
      </c>
      <c r="AL41" s="32">
        <f t="shared" si="2"/>
        <v>9</v>
      </c>
      <c r="AM41" s="32">
        <f t="shared" si="3"/>
        <v>1</v>
      </c>
      <c r="AN41" s="32">
        <f t="shared" si="4"/>
        <v>11</v>
      </c>
      <c r="AO41" s="58">
        <f t="shared" si="5"/>
        <v>9.0909090909090912E-2</v>
      </c>
      <c r="AP41" s="56">
        <f t="shared" si="6"/>
        <v>0.81818181818181823</v>
      </c>
      <c r="AQ41" s="58">
        <f t="shared" si="7"/>
        <v>9.0909090909090912E-2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">
        <v>368</v>
      </c>
      <c r="H42" s="51" t="s">
        <v>59</v>
      </c>
      <c r="I42" s="51" t="s">
        <v>368</v>
      </c>
      <c r="J42" s="51" t="s">
        <v>368</v>
      </c>
      <c r="K42" s="51" t="s">
        <v>368</v>
      </c>
      <c r="L42" s="51" t="s">
        <v>368</v>
      </c>
      <c r="M42" s="51" t="s">
        <v>368</v>
      </c>
      <c r="N42" s="51" t="s">
        <v>368</v>
      </c>
      <c r="O42" s="51" t="s">
        <v>24</v>
      </c>
      <c r="P42" s="51" t="s">
        <v>368</v>
      </c>
      <c r="Q42" s="51" t="s">
        <v>24</v>
      </c>
      <c r="R42" s="51" t="s">
        <v>368</v>
      </c>
      <c r="S42" s="51" t="s">
        <v>368</v>
      </c>
      <c r="T42" s="51" t="s">
        <v>368</v>
      </c>
      <c r="U42" s="51" t="s">
        <v>24</v>
      </c>
      <c r="V42" s="51" t="s">
        <v>368</v>
      </c>
      <c r="W42" s="51" t="s">
        <v>368</v>
      </c>
      <c r="X42" s="51" t="s">
        <v>24</v>
      </c>
      <c r="Y42" s="51" t="s">
        <v>368</v>
      </c>
      <c r="Z42" s="51" t="s">
        <v>368</v>
      </c>
      <c r="AA42" s="51" t="s">
        <v>368</v>
      </c>
      <c r="AB42" s="51" t="s">
        <v>368</v>
      </c>
      <c r="AC42" s="51" t="s">
        <v>368</v>
      </c>
      <c r="AD42" s="51" t="s">
        <v>368</v>
      </c>
      <c r="AE42" s="51" t="s">
        <v>368</v>
      </c>
      <c r="AF42" s="51" t="s">
        <v>368</v>
      </c>
      <c r="AG42" s="51" t="s">
        <v>368</v>
      </c>
      <c r="AH42" s="51" t="s">
        <v>24</v>
      </c>
      <c r="AI42" s="49" t="s">
        <v>24</v>
      </c>
      <c r="AK42" s="32">
        <f t="shared" si="1"/>
        <v>0</v>
      </c>
      <c r="AL42" s="32">
        <f t="shared" si="2"/>
        <v>5</v>
      </c>
      <c r="AM42" s="32">
        <f t="shared" si="3"/>
        <v>1</v>
      </c>
      <c r="AN42" s="32">
        <f t="shared" si="4"/>
        <v>6</v>
      </c>
      <c r="AO42" s="58">
        <f t="shared" si="5"/>
        <v>0</v>
      </c>
      <c r="AP42" s="56">
        <f t="shared" si="6"/>
        <v>0.83333333333333337</v>
      </c>
      <c r="AQ42" s="58">
        <f t="shared" si="7"/>
        <v>0.16666666666666666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">
        <v>368</v>
      </c>
      <c r="H43" s="51" t="s">
        <v>368</v>
      </c>
      <c r="I43" s="51" t="s">
        <v>368</v>
      </c>
      <c r="J43" s="51" t="s">
        <v>368</v>
      </c>
      <c r="K43" s="51" t="s">
        <v>368</v>
      </c>
      <c r="L43" s="51" t="s">
        <v>368</v>
      </c>
      <c r="M43" s="51" t="s">
        <v>368</v>
      </c>
      <c r="N43" s="51" t="s">
        <v>368</v>
      </c>
      <c r="O43" s="51" t="s">
        <v>368</v>
      </c>
      <c r="P43" s="51" t="s">
        <v>368</v>
      </c>
      <c r="Q43" s="51" t="s">
        <v>368</v>
      </c>
      <c r="R43" s="51" t="s">
        <v>368</v>
      </c>
      <c r="S43" s="51" t="s">
        <v>368</v>
      </c>
      <c r="T43" s="51" t="s">
        <v>368</v>
      </c>
      <c r="U43" s="51" t="s">
        <v>368</v>
      </c>
      <c r="V43" s="51" t="s">
        <v>368</v>
      </c>
      <c r="W43" s="51" t="s">
        <v>368</v>
      </c>
      <c r="X43" s="51" t="s">
        <v>368</v>
      </c>
      <c r="Y43" s="51" t="s">
        <v>368</v>
      </c>
      <c r="Z43" s="51" t="s">
        <v>368</v>
      </c>
      <c r="AA43" s="51" t="s">
        <v>368</v>
      </c>
      <c r="AB43" s="51" t="s">
        <v>368</v>
      </c>
      <c r="AC43" s="51" t="s">
        <v>368</v>
      </c>
      <c r="AD43" s="51" t="s">
        <v>368</v>
      </c>
      <c r="AE43" s="51" t="s">
        <v>368</v>
      </c>
      <c r="AF43" s="51" t="s">
        <v>368</v>
      </c>
      <c r="AG43" s="51" t="s">
        <v>368</v>
      </c>
      <c r="AH43" s="51" t="s">
        <v>368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">
        <v>368</v>
      </c>
      <c r="H44" s="51" t="s">
        <v>24</v>
      </c>
      <c r="I44" s="51" t="s">
        <v>59</v>
      </c>
      <c r="J44" s="51" t="s">
        <v>59</v>
      </c>
      <c r="K44" s="51" t="s">
        <v>24</v>
      </c>
      <c r="L44" s="51" t="s">
        <v>368</v>
      </c>
      <c r="M44" s="51" t="s">
        <v>368</v>
      </c>
      <c r="N44" s="51" t="s">
        <v>24</v>
      </c>
      <c r="O44" s="51" t="s">
        <v>24</v>
      </c>
      <c r="P44" s="51" t="s">
        <v>24</v>
      </c>
      <c r="Q44" s="51" t="s">
        <v>368</v>
      </c>
      <c r="R44" s="51" t="s">
        <v>368</v>
      </c>
      <c r="S44" s="51" t="s">
        <v>24</v>
      </c>
      <c r="T44" s="51" t="s">
        <v>368</v>
      </c>
      <c r="U44" s="51" t="s">
        <v>24</v>
      </c>
      <c r="V44" s="51" t="s">
        <v>59</v>
      </c>
      <c r="W44" s="51" t="s">
        <v>59</v>
      </c>
      <c r="X44" s="51" t="s">
        <v>24</v>
      </c>
      <c r="Y44" s="51" t="s">
        <v>24</v>
      </c>
      <c r="Z44" s="51" t="s">
        <v>24</v>
      </c>
      <c r="AA44" s="51" t="s">
        <v>24</v>
      </c>
      <c r="AB44" s="51" t="s">
        <v>59</v>
      </c>
      <c r="AC44" s="51" t="s">
        <v>368</v>
      </c>
      <c r="AD44" s="51" t="s">
        <v>59</v>
      </c>
      <c r="AE44" s="51" t="s">
        <v>24</v>
      </c>
      <c r="AF44" s="51" t="s">
        <v>24</v>
      </c>
      <c r="AG44" s="51" t="s">
        <v>24</v>
      </c>
      <c r="AH44" s="51" t="s">
        <v>24</v>
      </c>
      <c r="AI44" s="49" t="s">
        <v>24</v>
      </c>
      <c r="AK44" s="32">
        <f t="shared" si="1"/>
        <v>0</v>
      </c>
      <c r="AL44" s="32">
        <f t="shared" si="2"/>
        <v>15</v>
      </c>
      <c r="AM44" s="32">
        <f t="shared" si="3"/>
        <v>6</v>
      </c>
      <c r="AN44" s="32">
        <f t="shared" si="4"/>
        <v>21</v>
      </c>
      <c r="AO44" s="58">
        <f t="shared" si="5"/>
        <v>0</v>
      </c>
      <c r="AP44" s="56">
        <f t="shared" si="6"/>
        <v>0.7142857142857143</v>
      </c>
      <c r="AQ44" s="58">
        <f t="shared" si="7"/>
        <v>0.2857142857142857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">
        <v>59</v>
      </c>
      <c r="H45" s="51" t="s">
        <v>368</v>
      </c>
      <c r="I45" s="51" t="s">
        <v>368</v>
      </c>
      <c r="J45" s="51" t="s">
        <v>368</v>
      </c>
      <c r="K45" s="51" t="s">
        <v>24</v>
      </c>
      <c r="L45" s="51" t="s">
        <v>368</v>
      </c>
      <c r="M45" s="51" t="s">
        <v>24</v>
      </c>
      <c r="N45" s="51" t="s">
        <v>24</v>
      </c>
      <c r="O45" s="51" t="s">
        <v>24</v>
      </c>
      <c r="P45" s="51" t="s">
        <v>59</v>
      </c>
      <c r="Q45" s="51" t="s">
        <v>24</v>
      </c>
      <c r="R45" s="51" t="s">
        <v>59</v>
      </c>
      <c r="S45" s="51" t="s">
        <v>368</v>
      </c>
      <c r="T45" s="51" t="s">
        <v>59</v>
      </c>
      <c r="U45" s="51" t="s">
        <v>24</v>
      </c>
      <c r="V45" s="51" t="s">
        <v>368</v>
      </c>
      <c r="W45" s="51" t="s">
        <v>24</v>
      </c>
      <c r="X45" s="51" t="s">
        <v>15</v>
      </c>
      <c r="Y45" s="51" t="s">
        <v>368</v>
      </c>
      <c r="Z45" s="51" t="s">
        <v>24</v>
      </c>
      <c r="AA45" s="51" t="s">
        <v>24</v>
      </c>
      <c r="AB45" s="51" t="s">
        <v>368</v>
      </c>
      <c r="AC45" s="51" t="s">
        <v>15</v>
      </c>
      <c r="AD45" s="51" t="s">
        <v>59</v>
      </c>
      <c r="AE45" s="51" t="s">
        <v>24</v>
      </c>
      <c r="AF45" s="51" t="s">
        <v>24</v>
      </c>
      <c r="AG45" s="51" t="s">
        <v>368</v>
      </c>
      <c r="AH45" s="51" t="s">
        <v>368</v>
      </c>
      <c r="AI45" s="49" t="s">
        <v>24</v>
      </c>
      <c r="AK45" s="32">
        <f t="shared" si="1"/>
        <v>2</v>
      </c>
      <c r="AL45" s="32">
        <f t="shared" si="2"/>
        <v>11</v>
      </c>
      <c r="AM45" s="32">
        <f t="shared" si="3"/>
        <v>5</v>
      </c>
      <c r="AN45" s="32">
        <f t="shared" si="4"/>
        <v>18</v>
      </c>
      <c r="AO45" s="58">
        <f t="shared" si="5"/>
        <v>0.1111111111111111</v>
      </c>
      <c r="AP45" s="56">
        <f t="shared" si="6"/>
        <v>0.61111111111111116</v>
      </c>
      <c r="AQ45" s="58">
        <f t="shared" si="7"/>
        <v>0.27777777777777779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">
        <v>368</v>
      </c>
      <c r="H46" s="51" t="s">
        <v>368</v>
      </c>
      <c r="I46" s="51" t="s">
        <v>368</v>
      </c>
      <c r="J46" s="51" t="s">
        <v>368</v>
      </c>
      <c r="K46" s="51" t="s">
        <v>15</v>
      </c>
      <c r="L46" s="51" t="s">
        <v>368</v>
      </c>
      <c r="M46" s="51" t="s">
        <v>368</v>
      </c>
      <c r="N46" s="51" t="s">
        <v>368</v>
      </c>
      <c r="O46" s="51" t="s">
        <v>368</v>
      </c>
      <c r="P46" s="51" t="s">
        <v>368</v>
      </c>
      <c r="Q46" s="51" t="s">
        <v>368</v>
      </c>
      <c r="R46" s="51" t="s">
        <v>24</v>
      </c>
      <c r="S46" s="51" t="s">
        <v>368</v>
      </c>
      <c r="T46" s="51" t="s">
        <v>59</v>
      </c>
      <c r="U46" s="51" t="s">
        <v>24</v>
      </c>
      <c r="V46" s="51" t="s">
        <v>368</v>
      </c>
      <c r="W46" s="51" t="s">
        <v>368</v>
      </c>
      <c r="X46" s="51" t="s">
        <v>24</v>
      </c>
      <c r="Y46" s="51" t="s">
        <v>368</v>
      </c>
      <c r="Z46" s="51" t="s">
        <v>368</v>
      </c>
      <c r="AA46" s="51" t="s">
        <v>368</v>
      </c>
      <c r="AB46" s="51" t="s">
        <v>368</v>
      </c>
      <c r="AC46" s="51" t="s">
        <v>15</v>
      </c>
      <c r="AD46" s="51" t="s">
        <v>368</v>
      </c>
      <c r="AE46" s="51" t="s">
        <v>24</v>
      </c>
      <c r="AF46" s="51" t="s">
        <v>368</v>
      </c>
      <c r="AG46" s="51" t="s">
        <v>24</v>
      </c>
      <c r="AH46" s="51" t="s">
        <v>368</v>
      </c>
      <c r="AI46" s="49" t="s">
        <v>24</v>
      </c>
      <c r="AK46" s="32">
        <f t="shared" si="1"/>
        <v>2</v>
      </c>
      <c r="AL46" s="32">
        <f t="shared" si="2"/>
        <v>5</v>
      </c>
      <c r="AM46" s="32">
        <f t="shared" si="3"/>
        <v>1</v>
      </c>
      <c r="AN46" s="32">
        <f t="shared" si="4"/>
        <v>8</v>
      </c>
      <c r="AO46" s="58">
        <f t="shared" si="5"/>
        <v>0.25</v>
      </c>
      <c r="AP46" s="56">
        <f t="shared" si="6"/>
        <v>0.625</v>
      </c>
      <c r="AQ46" s="58">
        <f t="shared" si="7"/>
        <v>0.125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">
        <v>368</v>
      </c>
      <c r="H47" s="51" t="s">
        <v>368</v>
      </c>
      <c r="I47" s="51" t="s">
        <v>368</v>
      </c>
      <c r="J47" s="51" t="s">
        <v>368</v>
      </c>
      <c r="K47" s="51" t="s">
        <v>24</v>
      </c>
      <c r="L47" s="51" t="s">
        <v>368</v>
      </c>
      <c r="M47" s="51" t="s">
        <v>24</v>
      </c>
      <c r="N47" s="51" t="s">
        <v>368</v>
      </c>
      <c r="O47" s="51" t="s">
        <v>368</v>
      </c>
      <c r="P47" s="51" t="s">
        <v>24</v>
      </c>
      <c r="Q47" s="51" t="s">
        <v>368</v>
      </c>
      <c r="R47" s="51" t="s">
        <v>368</v>
      </c>
      <c r="S47" s="51" t="s">
        <v>368</v>
      </c>
      <c r="T47" s="51" t="s">
        <v>59</v>
      </c>
      <c r="U47" s="51" t="s">
        <v>24</v>
      </c>
      <c r="V47" s="51" t="s">
        <v>368</v>
      </c>
      <c r="W47" s="51" t="s">
        <v>368</v>
      </c>
      <c r="X47" s="51" t="s">
        <v>24</v>
      </c>
      <c r="Y47" s="51" t="s">
        <v>368</v>
      </c>
      <c r="Z47" s="51" t="s">
        <v>24</v>
      </c>
      <c r="AA47" s="51" t="s">
        <v>368</v>
      </c>
      <c r="AB47" s="51" t="s">
        <v>368</v>
      </c>
      <c r="AC47" s="51" t="s">
        <v>368</v>
      </c>
      <c r="AD47" s="51" t="s">
        <v>59</v>
      </c>
      <c r="AE47" s="51" t="s">
        <v>368</v>
      </c>
      <c r="AF47" s="51" t="s">
        <v>368</v>
      </c>
      <c r="AG47" s="51" t="s">
        <v>368</v>
      </c>
      <c r="AH47" s="51" t="s">
        <v>368</v>
      </c>
      <c r="AI47" s="49" t="s">
        <v>24</v>
      </c>
      <c r="AK47" s="32">
        <f t="shared" si="1"/>
        <v>0</v>
      </c>
      <c r="AL47" s="32">
        <f t="shared" si="2"/>
        <v>6</v>
      </c>
      <c r="AM47" s="32">
        <f t="shared" si="3"/>
        <v>2</v>
      </c>
      <c r="AN47" s="32">
        <f t="shared" si="4"/>
        <v>8</v>
      </c>
      <c r="AO47" s="58">
        <f t="shared" si="5"/>
        <v>0</v>
      </c>
      <c r="AP47" s="56">
        <f t="shared" si="6"/>
        <v>0.75</v>
      </c>
      <c r="AQ47" s="58">
        <f t="shared" si="7"/>
        <v>0.25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">
        <v>15</v>
      </c>
      <c r="H48" s="51" t="s">
        <v>59</v>
      </c>
      <c r="I48" s="51" t="s">
        <v>59</v>
      </c>
      <c r="J48" s="51" t="s">
        <v>15</v>
      </c>
      <c r="K48" s="51" t="s">
        <v>15</v>
      </c>
      <c r="L48" s="51" t="s">
        <v>15</v>
      </c>
      <c r="M48" s="51" t="s">
        <v>15</v>
      </c>
      <c r="N48" s="51" t="s">
        <v>15</v>
      </c>
      <c r="O48" s="51" t="s">
        <v>15</v>
      </c>
      <c r="P48" s="51" t="s">
        <v>15</v>
      </c>
      <c r="Q48" s="51" t="s">
        <v>59</v>
      </c>
      <c r="R48" s="51" t="s">
        <v>15</v>
      </c>
      <c r="S48" s="51" t="s">
        <v>15</v>
      </c>
      <c r="T48" s="51" t="s">
        <v>59</v>
      </c>
      <c r="U48" s="51" t="s">
        <v>15</v>
      </c>
      <c r="V48" s="51" t="s">
        <v>59</v>
      </c>
      <c r="W48" s="51" t="s">
        <v>15</v>
      </c>
      <c r="X48" s="51" t="s">
        <v>15</v>
      </c>
      <c r="Y48" s="51" t="s">
        <v>15</v>
      </c>
      <c r="Z48" s="51" t="s">
        <v>15</v>
      </c>
      <c r="AA48" s="51" t="s">
        <v>15</v>
      </c>
      <c r="AB48" s="51" t="s">
        <v>15</v>
      </c>
      <c r="AC48" s="51" t="s">
        <v>15</v>
      </c>
      <c r="AD48" s="51" t="s">
        <v>59</v>
      </c>
      <c r="AE48" s="51" t="s">
        <v>59</v>
      </c>
      <c r="AF48" s="51" t="s">
        <v>15</v>
      </c>
      <c r="AG48" s="51" t="s">
        <v>15</v>
      </c>
      <c r="AH48" s="51" t="s">
        <v>15</v>
      </c>
      <c r="AI48" s="49" t="s">
        <v>15</v>
      </c>
      <c r="AK48" s="32">
        <f t="shared" si="1"/>
        <v>21</v>
      </c>
      <c r="AL48" s="32">
        <f t="shared" si="2"/>
        <v>0</v>
      </c>
      <c r="AM48" s="32">
        <f t="shared" si="3"/>
        <v>7</v>
      </c>
      <c r="AN48" s="32">
        <f t="shared" si="4"/>
        <v>28</v>
      </c>
      <c r="AO48" s="56">
        <f t="shared" si="5"/>
        <v>0.75</v>
      </c>
      <c r="AP48" s="58">
        <f t="shared" si="6"/>
        <v>0</v>
      </c>
      <c r="AQ48" s="58">
        <f t="shared" si="7"/>
        <v>0.25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">
        <v>368</v>
      </c>
      <c r="H49" s="51" t="s">
        <v>368</v>
      </c>
      <c r="I49" s="51" t="s">
        <v>368</v>
      </c>
      <c r="J49" s="51" t="s">
        <v>59</v>
      </c>
      <c r="K49" s="51" t="s">
        <v>368</v>
      </c>
      <c r="L49" s="51" t="s">
        <v>368</v>
      </c>
      <c r="M49" s="51" t="s">
        <v>15</v>
      </c>
      <c r="N49" s="51" t="s">
        <v>368</v>
      </c>
      <c r="O49" s="51" t="s">
        <v>368</v>
      </c>
      <c r="P49" s="51" t="s">
        <v>368</v>
      </c>
      <c r="Q49" s="51" t="s">
        <v>368</v>
      </c>
      <c r="R49" s="51" t="s">
        <v>368</v>
      </c>
      <c r="S49" s="51" t="s">
        <v>368</v>
      </c>
      <c r="T49" s="51" t="s">
        <v>368</v>
      </c>
      <c r="U49" s="51" t="s">
        <v>15</v>
      </c>
      <c r="V49" s="51" t="s">
        <v>368</v>
      </c>
      <c r="W49" s="51" t="s">
        <v>24</v>
      </c>
      <c r="X49" s="51" t="s">
        <v>368</v>
      </c>
      <c r="Y49" s="51" t="s">
        <v>24</v>
      </c>
      <c r="Z49" s="51" t="s">
        <v>368</v>
      </c>
      <c r="AA49" s="51" t="s">
        <v>24</v>
      </c>
      <c r="AB49" s="51" t="s">
        <v>368</v>
      </c>
      <c r="AC49" s="51" t="s">
        <v>368</v>
      </c>
      <c r="AD49" s="51" t="s">
        <v>368</v>
      </c>
      <c r="AE49" s="51" t="s">
        <v>24</v>
      </c>
      <c r="AF49" s="51" t="s">
        <v>368</v>
      </c>
      <c r="AG49" s="51" t="s">
        <v>368</v>
      </c>
      <c r="AH49" s="51" t="s">
        <v>368</v>
      </c>
      <c r="AI49" s="49" t="s">
        <v>15</v>
      </c>
      <c r="AK49" s="32">
        <f t="shared" si="1"/>
        <v>2</v>
      </c>
      <c r="AL49" s="32">
        <f t="shared" si="2"/>
        <v>4</v>
      </c>
      <c r="AM49" s="32">
        <f t="shared" si="3"/>
        <v>1</v>
      </c>
      <c r="AN49" s="32">
        <f t="shared" si="4"/>
        <v>7</v>
      </c>
      <c r="AO49" s="56">
        <f t="shared" si="5"/>
        <v>0.2857142857142857</v>
      </c>
      <c r="AP49" s="58">
        <f t="shared" si="6"/>
        <v>0.5714285714285714</v>
      </c>
      <c r="AQ49" s="58">
        <f t="shared" si="7"/>
        <v>0.14285714285714285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">
        <v>15</v>
      </c>
      <c r="H50" s="51" t="s">
        <v>59</v>
      </c>
      <c r="I50" s="51" t="s">
        <v>15</v>
      </c>
      <c r="J50" s="51" t="s">
        <v>368</v>
      </c>
      <c r="K50" s="51" t="s">
        <v>15</v>
      </c>
      <c r="L50" s="51" t="s">
        <v>15</v>
      </c>
      <c r="M50" s="51" t="s">
        <v>15</v>
      </c>
      <c r="N50" s="51" t="s">
        <v>15</v>
      </c>
      <c r="O50" s="51" t="s">
        <v>15</v>
      </c>
      <c r="P50" s="51" t="s">
        <v>15</v>
      </c>
      <c r="Q50" s="51" t="s">
        <v>15</v>
      </c>
      <c r="R50" s="51" t="s">
        <v>15</v>
      </c>
      <c r="S50" s="51" t="s">
        <v>15</v>
      </c>
      <c r="T50" s="51" t="s">
        <v>15</v>
      </c>
      <c r="U50" s="51" t="s">
        <v>15</v>
      </c>
      <c r="V50" s="51" t="s">
        <v>24</v>
      </c>
      <c r="W50" s="51" t="s">
        <v>15</v>
      </c>
      <c r="X50" s="51" t="s">
        <v>15</v>
      </c>
      <c r="Y50" s="51" t="s">
        <v>15</v>
      </c>
      <c r="Z50" s="51" t="s">
        <v>15</v>
      </c>
      <c r="AA50" s="51" t="s">
        <v>15</v>
      </c>
      <c r="AB50" s="51" t="s">
        <v>368</v>
      </c>
      <c r="AC50" s="51" t="s">
        <v>15</v>
      </c>
      <c r="AD50" s="51" t="s">
        <v>15</v>
      </c>
      <c r="AE50" s="51" t="s">
        <v>15</v>
      </c>
      <c r="AF50" s="51" t="s">
        <v>15</v>
      </c>
      <c r="AG50" s="51" t="s">
        <v>15</v>
      </c>
      <c r="AH50" s="51" t="s">
        <v>15</v>
      </c>
      <c r="AI50" s="49" t="s">
        <v>15</v>
      </c>
      <c r="AK50" s="32">
        <f t="shared" si="1"/>
        <v>24</v>
      </c>
      <c r="AL50" s="32">
        <f t="shared" si="2"/>
        <v>1</v>
      </c>
      <c r="AM50" s="32">
        <f t="shared" si="3"/>
        <v>1</v>
      </c>
      <c r="AN50" s="32">
        <f t="shared" si="4"/>
        <v>26</v>
      </c>
      <c r="AO50" s="56">
        <f t="shared" si="5"/>
        <v>0.92307692307692313</v>
      </c>
      <c r="AP50" s="58">
        <f t="shared" si="6"/>
        <v>3.8461538461538464E-2</v>
      </c>
      <c r="AQ50" s="58">
        <f t="shared" si="7"/>
        <v>3.8461538461538464E-2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">
        <v>368</v>
      </c>
      <c r="H51" s="51" t="s">
        <v>59</v>
      </c>
      <c r="I51" s="51" t="s">
        <v>368</v>
      </c>
      <c r="J51" s="51" t="s">
        <v>368</v>
      </c>
      <c r="K51" s="51" t="s">
        <v>15</v>
      </c>
      <c r="L51" s="51" t="s">
        <v>368</v>
      </c>
      <c r="M51" s="51" t="s">
        <v>368</v>
      </c>
      <c r="N51" s="51" t="s">
        <v>368</v>
      </c>
      <c r="O51" s="51" t="s">
        <v>15</v>
      </c>
      <c r="P51" s="51" t="s">
        <v>24</v>
      </c>
      <c r="Q51" s="51" t="s">
        <v>368</v>
      </c>
      <c r="R51" s="51" t="s">
        <v>368</v>
      </c>
      <c r="S51" s="51" t="s">
        <v>368</v>
      </c>
      <c r="T51" s="51" t="s">
        <v>368</v>
      </c>
      <c r="U51" s="51" t="s">
        <v>368</v>
      </c>
      <c r="V51" s="51" t="s">
        <v>368</v>
      </c>
      <c r="W51" s="51" t="s">
        <v>368</v>
      </c>
      <c r="X51" s="51" t="s">
        <v>15</v>
      </c>
      <c r="Y51" s="51" t="s">
        <v>368</v>
      </c>
      <c r="Z51" s="51" t="s">
        <v>15</v>
      </c>
      <c r="AA51" s="51" t="s">
        <v>368</v>
      </c>
      <c r="AB51" s="51" t="s">
        <v>24</v>
      </c>
      <c r="AC51" s="51" t="s">
        <v>15</v>
      </c>
      <c r="AD51" s="51" t="s">
        <v>368</v>
      </c>
      <c r="AE51" s="51" t="s">
        <v>24</v>
      </c>
      <c r="AF51" s="51" t="s">
        <v>368</v>
      </c>
      <c r="AG51" s="51" t="s">
        <v>368</v>
      </c>
      <c r="AH51" s="51" t="s">
        <v>368</v>
      </c>
      <c r="AI51" s="49" t="s">
        <v>15</v>
      </c>
      <c r="AK51" s="32">
        <f t="shared" si="1"/>
        <v>5</v>
      </c>
      <c r="AL51" s="32">
        <f t="shared" si="2"/>
        <v>3</v>
      </c>
      <c r="AM51" s="32">
        <f t="shared" si="3"/>
        <v>1</v>
      </c>
      <c r="AN51" s="32">
        <f t="shared" si="4"/>
        <v>9</v>
      </c>
      <c r="AO51" s="56">
        <f t="shared" si="5"/>
        <v>0.55555555555555558</v>
      </c>
      <c r="AP51" s="58">
        <f t="shared" si="6"/>
        <v>0.33333333333333331</v>
      </c>
      <c r="AQ51" s="58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">
        <v>368</v>
      </c>
      <c r="H52" s="51" t="s">
        <v>368</v>
      </c>
      <c r="I52" s="51" t="s">
        <v>368</v>
      </c>
      <c r="J52" s="51" t="s">
        <v>368</v>
      </c>
      <c r="K52" s="51" t="s">
        <v>368</v>
      </c>
      <c r="L52" s="51" t="s">
        <v>368</v>
      </c>
      <c r="M52" s="51" t="s">
        <v>368</v>
      </c>
      <c r="N52" s="51" t="s">
        <v>368</v>
      </c>
      <c r="O52" s="51" t="s">
        <v>368</v>
      </c>
      <c r="P52" s="51" t="s">
        <v>368</v>
      </c>
      <c r="Q52" s="51" t="s">
        <v>368</v>
      </c>
      <c r="R52" s="51" t="s">
        <v>368</v>
      </c>
      <c r="S52" s="51" t="s">
        <v>368</v>
      </c>
      <c r="T52" s="51" t="s">
        <v>368</v>
      </c>
      <c r="U52" s="51" t="s">
        <v>368</v>
      </c>
      <c r="V52" s="51" t="s">
        <v>368</v>
      </c>
      <c r="W52" s="51" t="s">
        <v>368</v>
      </c>
      <c r="X52" s="51" t="s">
        <v>368</v>
      </c>
      <c r="Y52" s="51" t="s">
        <v>368</v>
      </c>
      <c r="Z52" s="51" t="s">
        <v>368</v>
      </c>
      <c r="AA52" s="51" t="s">
        <v>368</v>
      </c>
      <c r="AB52" s="51" t="s">
        <v>368</v>
      </c>
      <c r="AC52" s="51" t="s">
        <v>368</v>
      </c>
      <c r="AD52" s="51" t="s">
        <v>368</v>
      </c>
      <c r="AE52" s="51" t="s">
        <v>368</v>
      </c>
      <c r="AF52" s="51" t="s">
        <v>368</v>
      </c>
      <c r="AG52" s="51" t="s">
        <v>368</v>
      </c>
      <c r="AH52" s="51" t="s">
        <v>368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">
        <v>368</v>
      </c>
      <c r="H53" s="51" t="s">
        <v>59</v>
      </c>
      <c r="I53" s="51" t="s">
        <v>368</v>
      </c>
      <c r="J53" s="51" t="s">
        <v>368</v>
      </c>
      <c r="K53" s="51" t="s">
        <v>368</v>
      </c>
      <c r="L53" s="51" t="s">
        <v>368</v>
      </c>
      <c r="M53" s="51" t="s">
        <v>24</v>
      </c>
      <c r="N53" s="51" t="s">
        <v>368</v>
      </c>
      <c r="O53" s="51" t="s">
        <v>368</v>
      </c>
      <c r="P53" s="51" t="s">
        <v>368</v>
      </c>
      <c r="Q53" s="51" t="s">
        <v>368</v>
      </c>
      <c r="R53" s="51" t="s">
        <v>368</v>
      </c>
      <c r="S53" s="51" t="s">
        <v>368</v>
      </c>
      <c r="T53" s="51" t="s">
        <v>15</v>
      </c>
      <c r="U53" s="51" t="s">
        <v>368</v>
      </c>
      <c r="V53" s="51" t="s">
        <v>368</v>
      </c>
      <c r="W53" s="51" t="s">
        <v>368</v>
      </c>
      <c r="X53" s="51" t="s">
        <v>368</v>
      </c>
      <c r="Y53" s="51" t="s">
        <v>368</v>
      </c>
      <c r="Z53" s="51" t="s">
        <v>15</v>
      </c>
      <c r="AA53" s="51" t="s">
        <v>368</v>
      </c>
      <c r="AB53" s="51" t="s">
        <v>368</v>
      </c>
      <c r="AC53" s="51" t="s">
        <v>15</v>
      </c>
      <c r="AD53" s="51" t="s">
        <v>368</v>
      </c>
      <c r="AE53" s="51" t="s">
        <v>24</v>
      </c>
      <c r="AF53" s="51" t="s">
        <v>368</v>
      </c>
      <c r="AG53" s="51" t="s">
        <v>368</v>
      </c>
      <c r="AH53" s="51" t="s">
        <v>368</v>
      </c>
      <c r="AI53" s="49" t="s">
        <v>15</v>
      </c>
      <c r="AK53" s="32">
        <f t="shared" si="1"/>
        <v>3</v>
      </c>
      <c r="AL53" s="32">
        <f t="shared" si="2"/>
        <v>2</v>
      </c>
      <c r="AM53" s="32">
        <f t="shared" si="3"/>
        <v>1</v>
      </c>
      <c r="AN53" s="32">
        <f t="shared" si="4"/>
        <v>6</v>
      </c>
      <c r="AO53" s="56">
        <f t="shared" si="5"/>
        <v>0.5</v>
      </c>
      <c r="AP53" s="58">
        <f t="shared" si="6"/>
        <v>0.33333333333333331</v>
      </c>
      <c r="AQ53" s="58">
        <f t="shared" si="7"/>
        <v>0.16666666666666666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">
        <v>368</v>
      </c>
      <c r="H54" s="51" t="s">
        <v>368</v>
      </c>
      <c r="I54" s="51" t="s">
        <v>368</v>
      </c>
      <c r="J54" s="51" t="s">
        <v>59</v>
      </c>
      <c r="K54" s="51" t="s">
        <v>15</v>
      </c>
      <c r="L54" s="51" t="s">
        <v>15</v>
      </c>
      <c r="M54" s="51" t="s">
        <v>368</v>
      </c>
      <c r="N54" s="51" t="s">
        <v>368</v>
      </c>
      <c r="O54" s="51" t="s">
        <v>368</v>
      </c>
      <c r="P54" s="51" t="s">
        <v>24</v>
      </c>
      <c r="Q54" s="51" t="s">
        <v>368</v>
      </c>
      <c r="R54" s="51" t="s">
        <v>368</v>
      </c>
      <c r="S54" s="51" t="s">
        <v>368</v>
      </c>
      <c r="T54" s="51" t="s">
        <v>15</v>
      </c>
      <c r="U54" s="51" t="s">
        <v>15</v>
      </c>
      <c r="V54" s="51" t="s">
        <v>368</v>
      </c>
      <c r="W54" s="51" t="s">
        <v>368</v>
      </c>
      <c r="X54" s="51" t="s">
        <v>15</v>
      </c>
      <c r="Y54" s="51" t="s">
        <v>368</v>
      </c>
      <c r="Z54" s="51" t="s">
        <v>368</v>
      </c>
      <c r="AA54" s="51" t="s">
        <v>368</v>
      </c>
      <c r="AB54" s="51" t="s">
        <v>368</v>
      </c>
      <c r="AC54" s="51" t="s">
        <v>15</v>
      </c>
      <c r="AD54" s="51" t="s">
        <v>368</v>
      </c>
      <c r="AE54" s="51" t="s">
        <v>368</v>
      </c>
      <c r="AF54" s="51" t="s">
        <v>368</v>
      </c>
      <c r="AG54" s="51" t="s">
        <v>368</v>
      </c>
      <c r="AH54" s="51" t="s">
        <v>15</v>
      </c>
      <c r="AI54" s="49" t="s">
        <v>15</v>
      </c>
      <c r="AK54" s="32">
        <f t="shared" si="1"/>
        <v>7</v>
      </c>
      <c r="AL54" s="32">
        <f t="shared" si="2"/>
        <v>1</v>
      </c>
      <c r="AM54" s="32">
        <f t="shared" si="3"/>
        <v>1</v>
      </c>
      <c r="AN54" s="32">
        <f t="shared" si="4"/>
        <v>9</v>
      </c>
      <c r="AO54" s="56">
        <f t="shared" si="5"/>
        <v>0.77777777777777779</v>
      </c>
      <c r="AP54" s="58">
        <f t="shared" si="6"/>
        <v>0.1111111111111111</v>
      </c>
      <c r="AQ54" s="58">
        <f t="shared" si="7"/>
        <v>0.1111111111111111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">
        <v>368</v>
      </c>
      <c r="H55" s="51" t="s">
        <v>59</v>
      </c>
      <c r="I55" s="51" t="s">
        <v>24</v>
      </c>
      <c r="J55" s="51" t="s">
        <v>24</v>
      </c>
      <c r="K55" s="51" t="s">
        <v>15</v>
      </c>
      <c r="L55" s="51" t="s">
        <v>15</v>
      </c>
      <c r="M55" s="51" t="s">
        <v>24</v>
      </c>
      <c r="N55" s="51" t="s">
        <v>368</v>
      </c>
      <c r="O55" s="51" t="s">
        <v>24</v>
      </c>
      <c r="P55" s="51" t="s">
        <v>24</v>
      </c>
      <c r="Q55" s="51" t="s">
        <v>24</v>
      </c>
      <c r="R55" s="51" t="s">
        <v>24</v>
      </c>
      <c r="S55" s="51" t="s">
        <v>24</v>
      </c>
      <c r="T55" s="51" t="s">
        <v>59</v>
      </c>
      <c r="U55" s="51" t="s">
        <v>24</v>
      </c>
      <c r="V55" s="51" t="s">
        <v>24</v>
      </c>
      <c r="W55" s="51" t="s">
        <v>368</v>
      </c>
      <c r="X55" s="51" t="s">
        <v>368</v>
      </c>
      <c r="Y55" s="51" t="s">
        <v>24</v>
      </c>
      <c r="Z55" s="51" t="s">
        <v>15</v>
      </c>
      <c r="AA55" s="51" t="s">
        <v>368</v>
      </c>
      <c r="AB55" s="51" t="s">
        <v>368</v>
      </c>
      <c r="AC55" s="51" t="s">
        <v>15</v>
      </c>
      <c r="AD55" s="51" t="s">
        <v>24</v>
      </c>
      <c r="AE55" s="51" t="s">
        <v>368</v>
      </c>
      <c r="AF55" s="51" t="s">
        <v>24</v>
      </c>
      <c r="AG55" s="51" t="s">
        <v>24</v>
      </c>
      <c r="AH55" s="51" t="s">
        <v>24</v>
      </c>
      <c r="AI55" s="49" t="s">
        <v>24</v>
      </c>
      <c r="AK55" s="32">
        <f t="shared" si="1"/>
        <v>4</v>
      </c>
      <c r="AL55" s="32">
        <f t="shared" si="2"/>
        <v>15</v>
      </c>
      <c r="AM55" s="32">
        <f t="shared" si="3"/>
        <v>2</v>
      </c>
      <c r="AN55" s="32">
        <f t="shared" si="4"/>
        <v>21</v>
      </c>
      <c r="AO55" s="58">
        <f t="shared" si="5"/>
        <v>0.19047619047619047</v>
      </c>
      <c r="AP55" s="56">
        <f t="shared" si="6"/>
        <v>0.7142857142857143</v>
      </c>
      <c r="AQ55" s="58">
        <f t="shared" si="7"/>
        <v>9.5238095238095233E-2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">
        <v>368</v>
      </c>
      <c r="H56" s="51" t="s">
        <v>368</v>
      </c>
      <c r="I56" s="51" t="s">
        <v>24</v>
      </c>
      <c r="J56" s="51" t="s">
        <v>24</v>
      </c>
      <c r="K56" s="51" t="s">
        <v>368</v>
      </c>
      <c r="L56" s="51" t="s">
        <v>24</v>
      </c>
      <c r="M56" s="51" t="s">
        <v>24</v>
      </c>
      <c r="N56" s="51" t="s">
        <v>24</v>
      </c>
      <c r="O56" s="51" t="s">
        <v>24</v>
      </c>
      <c r="P56" s="51" t="s">
        <v>24</v>
      </c>
      <c r="Q56" s="51" t="s">
        <v>24</v>
      </c>
      <c r="R56" s="51" t="s">
        <v>368</v>
      </c>
      <c r="S56" s="51" t="s">
        <v>24</v>
      </c>
      <c r="T56" s="51" t="s">
        <v>368</v>
      </c>
      <c r="U56" s="51" t="s">
        <v>24</v>
      </c>
      <c r="V56" s="51" t="s">
        <v>24</v>
      </c>
      <c r="W56" s="51" t="s">
        <v>24</v>
      </c>
      <c r="X56" s="51" t="s">
        <v>368</v>
      </c>
      <c r="Y56" s="51" t="s">
        <v>24</v>
      </c>
      <c r="Z56" s="51" t="s">
        <v>24</v>
      </c>
      <c r="AA56" s="51" t="s">
        <v>24</v>
      </c>
      <c r="AB56" s="51" t="s">
        <v>368</v>
      </c>
      <c r="AC56" s="51" t="s">
        <v>15</v>
      </c>
      <c r="AD56" s="51" t="s">
        <v>24</v>
      </c>
      <c r="AE56" s="51" t="s">
        <v>368</v>
      </c>
      <c r="AF56" s="51" t="s">
        <v>24</v>
      </c>
      <c r="AG56" s="51" t="s">
        <v>24</v>
      </c>
      <c r="AH56" s="51" t="s">
        <v>368</v>
      </c>
      <c r="AI56" s="49" t="s">
        <v>24</v>
      </c>
      <c r="AK56" s="32">
        <f t="shared" si="1"/>
        <v>1</v>
      </c>
      <c r="AL56" s="32">
        <f t="shared" si="2"/>
        <v>18</v>
      </c>
      <c r="AM56" s="32">
        <f t="shared" si="3"/>
        <v>0</v>
      </c>
      <c r="AN56" s="32">
        <f t="shared" si="4"/>
        <v>19</v>
      </c>
      <c r="AO56" s="58">
        <f t="shared" si="5"/>
        <v>5.2631578947368418E-2</v>
      </c>
      <c r="AP56" s="56">
        <f t="shared" si="6"/>
        <v>0.94736842105263153</v>
      </c>
      <c r="AQ56" s="58">
        <f t="shared" si="7"/>
        <v>0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">
        <v>368</v>
      </c>
      <c r="H57" s="51" t="s">
        <v>15</v>
      </c>
      <c r="I57" s="51" t="s">
        <v>24</v>
      </c>
      <c r="J57" s="51" t="s">
        <v>24</v>
      </c>
      <c r="K57" s="51" t="s">
        <v>15</v>
      </c>
      <c r="L57" s="51" t="s">
        <v>368</v>
      </c>
      <c r="M57" s="51" t="s">
        <v>368</v>
      </c>
      <c r="N57" s="51" t="s">
        <v>15</v>
      </c>
      <c r="O57" s="51" t="s">
        <v>368</v>
      </c>
      <c r="P57" s="51" t="s">
        <v>24</v>
      </c>
      <c r="Q57" s="51" t="s">
        <v>368</v>
      </c>
      <c r="R57" s="51" t="s">
        <v>368</v>
      </c>
      <c r="S57" s="51" t="s">
        <v>24</v>
      </c>
      <c r="T57" s="51" t="s">
        <v>59</v>
      </c>
      <c r="U57" s="51" t="s">
        <v>24</v>
      </c>
      <c r="V57" s="51" t="s">
        <v>24</v>
      </c>
      <c r="W57" s="51" t="s">
        <v>24</v>
      </c>
      <c r="X57" s="51" t="s">
        <v>24</v>
      </c>
      <c r="Y57" s="51" t="s">
        <v>24</v>
      </c>
      <c r="Z57" s="51" t="s">
        <v>24</v>
      </c>
      <c r="AA57" s="51" t="s">
        <v>368</v>
      </c>
      <c r="AB57" s="51" t="s">
        <v>368</v>
      </c>
      <c r="AC57" s="51" t="s">
        <v>59</v>
      </c>
      <c r="AD57" s="51" t="s">
        <v>368</v>
      </c>
      <c r="AE57" s="51" t="s">
        <v>368</v>
      </c>
      <c r="AF57" s="51" t="s">
        <v>368</v>
      </c>
      <c r="AG57" s="51" t="s">
        <v>368</v>
      </c>
      <c r="AH57" s="51" t="s">
        <v>368</v>
      </c>
      <c r="AI57" s="49" t="s">
        <v>24</v>
      </c>
      <c r="AK57" s="32">
        <f t="shared" si="1"/>
        <v>3</v>
      </c>
      <c r="AL57" s="32">
        <f t="shared" si="2"/>
        <v>10</v>
      </c>
      <c r="AM57" s="32">
        <f t="shared" si="3"/>
        <v>2</v>
      </c>
      <c r="AN57" s="32">
        <f t="shared" si="4"/>
        <v>15</v>
      </c>
      <c r="AO57" s="58">
        <f t="shared" si="5"/>
        <v>0.2</v>
      </c>
      <c r="AP57" s="56">
        <f t="shared" si="6"/>
        <v>0.66666666666666663</v>
      </c>
      <c r="AQ57" s="58">
        <f t="shared" si="7"/>
        <v>0.13333333333333333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">
        <v>368</v>
      </c>
      <c r="H58" s="51" t="s">
        <v>368</v>
      </c>
      <c r="I58" s="51" t="s">
        <v>24</v>
      </c>
      <c r="J58" s="51" t="s">
        <v>59</v>
      </c>
      <c r="K58" s="51" t="s">
        <v>24</v>
      </c>
      <c r="L58" s="51" t="s">
        <v>368</v>
      </c>
      <c r="M58" s="51" t="s">
        <v>368</v>
      </c>
      <c r="N58" s="51" t="s">
        <v>368</v>
      </c>
      <c r="O58" s="51" t="s">
        <v>368</v>
      </c>
      <c r="P58" s="51" t="s">
        <v>368</v>
      </c>
      <c r="Q58" s="51" t="s">
        <v>24</v>
      </c>
      <c r="R58" s="51" t="s">
        <v>368</v>
      </c>
      <c r="S58" s="51" t="s">
        <v>24</v>
      </c>
      <c r="T58" s="51" t="s">
        <v>59</v>
      </c>
      <c r="U58" s="51" t="s">
        <v>24</v>
      </c>
      <c r="V58" s="51" t="s">
        <v>368</v>
      </c>
      <c r="W58" s="51" t="s">
        <v>59</v>
      </c>
      <c r="X58" s="51" t="s">
        <v>24</v>
      </c>
      <c r="Y58" s="51" t="s">
        <v>368</v>
      </c>
      <c r="Z58" s="51" t="s">
        <v>24</v>
      </c>
      <c r="AA58" s="51" t="s">
        <v>368</v>
      </c>
      <c r="AB58" s="51" t="s">
        <v>24</v>
      </c>
      <c r="AC58" s="51" t="s">
        <v>15</v>
      </c>
      <c r="AD58" s="51" t="s">
        <v>368</v>
      </c>
      <c r="AE58" s="51" t="s">
        <v>368</v>
      </c>
      <c r="AF58" s="51" t="s">
        <v>368</v>
      </c>
      <c r="AG58" s="51" t="s">
        <v>368</v>
      </c>
      <c r="AH58" s="51" t="s">
        <v>368</v>
      </c>
      <c r="AI58" s="49" t="s">
        <v>24</v>
      </c>
      <c r="AK58" s="32">
        <f t="shared" si="1"/>
        <v>1</v>
      </c>
      <c r="AL58" s="32">
        <f t="shared" si="2"/>
        <v>8</v>
      </c>
      <c r="AM58" s="32">
        <f t="shared" si="3"/>
        <v>3</v>
      </c>
      <c r="AN58" s="32">
        <f t="shared" si="4"/>
        <v>12</v>
      </c>
      <c r="AO58" s="58">
        <f t="shared" si="5"/>
        <v>8.3333333333333329E-2</v>
      </c>
      <c r="AP58" s="56">
        <f t="shared" si="6"/>
        <v>0.66666666666666663</v>
      </c>
      <c r="AQ58" s="58">
        <f t="shared" si="7"/>
        <v>0.25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">
        <v>368</v>
      </c>
      <c r="H59" s="51" t="s">
        <v>368</v>
      </c>
      <c r="I59" s="51" t="s">
        <v>368</v>
      </c>
      <c r="J59" s="51" t="s">
        <v>368</v>
      </c>
      <c r="K59" s="51" t="s">
        <v>368</v>
      </c>
      <c r="L59" s="51" t="s">
        <v>368</v>
      </c>
      <c r="M59" s="51" t="s">
        <v>368</v>
      </c>
      <c r="N59" s="51" t="s">
        <v>368</v>
      </c>
      <c r="O59" s="51" t="s">
        <v>368</v>
      </c>
      <c r="P59" s="51" t="s">
        <v>24</v>
      </c>
      <c r="Q59" s="51" t="s">
        <v>368</v>
      </c>
      <c r="R59" s="51" t="s">
        <v>368</v>
      </c>
      <c r="S59" s="51" t="s">
        <v>368</v>
      </c>
      <c r="T59" s="51" t="s">
        <v>368</v>
      </c>
      <c r="U59" s="51" t="s">
        <v>24</v>
      </c>
      <c r="V59" s="51" t="s">
        <v>368</v>
      </c>
      <c r="W59" s="51" t="s">
        <v>368</v>
      </c>
      <c r="X59" s="51" t="s">
        <v>368</v>
      </c>
      <c r="Y59" s="51" t="s">
        <v>368</v>
      </c>
      <c r="Z59" s="51" t="s">
        <v>368</v>
      </c>
      <c r="AA59" s="51" t="s">
        <v>368</v>
      </c>
      <c r="AB59" s="51" t="s">
        <v>368</v>
      </c>
      <c r="AC59" s="51" t="s">
        <v>368</v>
      </c>
      <c r="AD59" s="51" t="s">
        <v>368</v>
      </c>
      <c r="AE59" s="51" t="s">
        <v>368</v>
      </c>
      <c r="AF59" s="51" t="s">
        <v>368</v>
      </c>
      <c r="AG59" s="51" t="s">
        <v>368</v>
      </c>
      <c r="AH59" s="51" t="s">
        <v>368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">
        <v>368</v>
      </c>
      <c r="H60" s="51" t="s">
        <v>368</v>
      </c>
      <c r="I60" s="51" t="s">
        <v>24</v>
      </c>
      <c r="J60" s="51" t="s">
        <v>24</v>
      </c>
      <c r="K60" s="51" t="s">
        <v>24</v>
      </c>
      <c r="L60" s="51" t="s">
        <v>368</v>
      </c>
      <c r="M60" s="51" t="s">
        <v>24</v>
      </c>
      <c r="N60" s="51" t="s">
        <v>59</v>
      </c>
      <c r="O60" s="51" t="s">
        <v>368</v>
      </c>
      <c r="P60" s="51" t="s">
        <v>24</v>
      </c>
      <c r="Q60" s="51" t="s">
        <v>368</v>
      </c>
      <c r="R60" s="51" t="s">
        <v>368</v>
      </c>
      <c r="S60" s="51" t="s">
        <v>24</v>
      </c>
      <c r="T60" s="51" t="s">
        <v>59</v>
      </c>
      <c r="U60" s="51" t="s">
        <v>368</v>
      </c>
      <c r="V60" s="51" t="s">
        <v>24</v>
      </c>
      <c r="W60" s="51" t="s">
        <v>368</v>
      </c>
      <c r="X60" s="51" t="s">
        <v>24</v>
      </c>
      <c r="Y60" s="51" t="s">
        <v>368</v>
      </c>
      <c r="Z60" s="51" t="s">
        <v>59</v>
      </c>
      <c r="AA60" s="51" t="s">
        <v>368</v>
      </c>
      <c r="AB60" s="51" t="s">
        <v>368</v>
      </c>
      <c r="AC60" s="51" t="s">
        <v>368</v>
      </c>
      <c r="AD60" s="51" t="s">
        <v>368</v>
      </c>
      <c r="AE60" s="51" t="s">
        <v>24</v>
      </c>
      <c r="AF60" s="51" t="s">
        <v>15</v>
      </c>
      <c r="AG60" s="51" t="s">
        <v>24</v>
      </c>
      <c r="AH60" s="51" t="s">
        <v>24</v>
      </c>
      <c r="AI60" s="49" t="s">
        <v>24</v>
      </c>
      <c r="AK60" s="32">
        <f t="shared" si="1"/>
        <v>1</v>
      </c>
      <c r="AL60" s="32">
        <f t="shared" si="2"/>
        <v>11</v>
      </c>
      <c r="AM60" s="32">
        <f t="shared" si="3"/>
        <v>3</v>
      </c>
      <c r="AN60" s="32">
        <f t="shared" si="4"/>
        <v>15</v>
      </c>
      <c r="AO60" s="58">
        <f t="shared" si="5"/>
        <v>6.6666666666666666E-2</v>
      </c>
      <c r="AP60" s="56">
        <f t="shared" si="6"/>
        <v>0.73333333333333328</v>
      </c>
      <c r="AQ60" s="58">
        <f t="shared" si="7"/>
        <v>0.2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">
        <v>24</v>
      </c>
      <c r="H61" s="51" t="s">
        <v>59</v>
      </c>
      <c r="I61" s="51" t="s">
        <v>368</v>
      </c>
      <c r="J61" s="51" t="s">
        <v>368</v>
      </c>
      <c r="K61" s="51" t="s">
        <v>368</v>
      </c>
      <c r="L61" s="51" t="s">
        <v>368</v>
      </c>
      <c r="M61" s="51" t="s">
        <v>15</v>
      </c>
      <c r="N61" s="51" t="s">
        <v>368</v>
      </c>
      <c r="O61" s="51" t="s">
        <v>368</v>
      </c>
      <c r="P61" s="51" t="s">
        <v>15</v>
      </c>
      <c r="Q61" s="51" t="s">
        <v>368</v>
      </c>
      <c r="R61" s="51" t="s">
        <v>368</v>
      </c>
      <c r="S61" s="51" t="s">
        <v>24</v>
      </c>
      <c r="T61" s="51" t="s">
        <v>59</v>
      </c>
      <c r="U61" s="51" t="s">
        <v>15</v>
      </c>
      <c r="V61" s="51" t="s">
        <v>368</v>
      </c>
      <c r="W61" s="51" t="s">
        <v>24</v>
      </c>
      <c r="X61" s="51" t="s">
        <v>368</v>
      </c>
      <c r="Y61" s="51" t="s">
        <v>24</v>
      </c>
      <c r="Z61" s="51" t="s">
        <v>368</v>
      </c>
      <c r="AA61" s="51" t="s">
        <v>368</v>
      </c>
      <c r="AB61" s="51" t="s">
        <v>368</v>
      </c>
      <c r="AC61" s="51" t="s">
        <v>368</v>
      </c>
      <c r="AD61" s="51" t="s">
        <v>15</v>
      </c>
      <c r="AE61" s="51" t="s">
        <v>24</v>
      </c>
      <c r="AF61" s="51" t="s">
        <v>15</v>
      </c>
      <c r="AG61" s="51" t="s">
        <v>368</v>
      </c>
      <c r="AH61" s="51" t="s">
        <v>24</v>
      </c>
      <c r="AI61" s="49" t="s">
        <v>24</v>
      </c>
      <c r="AK61" s="32">
        <f t="shared" si="1"/>
        <v>5</v>
      </c>
      <c r="AL61" s="32">
        <f t="shared" si="2"/>
        <v>6</v>
      </c>
      <c r="AM61" s="32">
        <f t="shared" si="3"/>
        <v>2</v>
      </c>
      <c r="AN61" s="32">
        <f t="shared" si="4"/>
        <v>13</v>
      </c>
      <c r="AO61" s="58">
        <f t="shared" si="5"/>
        <v>0.38461538461538464</v>
      </c>
      <c r="AP61" s="56">
        <f t="shared" si="6"/>
        <v>0.46153846153846156</v>
      </c>
      <c r="AQ61" s="58">
        <f t="shared" si="7"/>
        <v>0.15384615384615385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">
        <v>59</v>
      </c>
      <c r="H62" s="51" t="s">
        <v>368</v>
      </c>
      <c r="I62" s="51" t="s">
        <v>59</v>
      </c>
      <c r="J62" s="51" t="s">
        <v>15</v>
      </c>
      <c r="K62" s="51" t="s">
        <v>368</v>
      </c>
      <c r="L62" s="51" t="s">
        <v>368</v>
      </c>
      <c r="M62" s="51" t="s">
        <v>24</v>
      </c>
      <c r="N62" s="51" t="s">
        <v>368</v>
      </c>
      <c r="O62" s="51" t="s">
        <v>15</v>
      </c>
      <c r="P62" s="51" t="s">
        <v>368</v>
      </c>
      <c r="Q62" s="51" t="s">
        <v>15</v>
      </c>
      <c r="R62" s="51" t="s">
        <v>368</v>
      </c>
      <c r="S62" s="51" t="s">
        <v>15</v>
      </c>
      <c r="T62" s="51" t="s">
        <v>15</v>
      </c>
      <c r="U62" s="51" t="s">
        <v>15</v>
      </c>
      <c r="V62" s="51" t="s">
        <v>59</v>
      </c>
      <c r="W62" s="51" t="s">
        <v>24</v>
      </c>
      <c r="X62" s="51" t="s">
        <v>24</v>
      </c>
      <c r="Y62" s="51" t="s">
        <v>15</v>
      </c>
      <c r="Z62" s="51" t="s">
        <v>15</v>
      </c>
      <c r="AA62" s="51" t="s">
        <v>15</v>
      </c>
      <c r="AB62" s="51" t="s">
        <v>368</v>
      </c>
      <c r="AC62" s="51" t="s">
        <v>15</v>
      </c>
      <c r="AD62" s="51" t="s">
        <v>15</v>
      </c>
      <c r="AE62" s="51" t="s">
        <v>15</v>
      </c>
      <c r="AF62" s="51" t="s">
        <v>368</v>
      </c>
      <c r="AG62" s="51" t="s">
        <v>24</v>
      </c>
      <c r="AH62" s="51" t="s">
        <v>15</v>
      </c>
      <c r="AI62" s="49" t="s">
        <v>15</v>
      </c>
      <c r="AK62" s="32">
        <f t="shared" si="1"/>
        <v>13</v>
      </c>
      <c r="AL62" s="32">
        <f t="shared" si="2"/>
        <v>4</v>
      </c>
      <c r="AM62" s="32">
        <f t="shared" si="3"/>
        <v>3</v>
      </c>
      <c r="AN62" s="32">
        <f t="shared" si="4"/>
        <v>20</v>
      </c>
      <c r="AO62" s="56">
        <f t="shared" si="5"/>
        <v>0.65</v>
      </c>
      <c r="AP62" s="58">
        <f t="shared" si="6"/>
        <v>0.2</v>
      </c>
      <c r="AQ62" s="58">
        <f t="shared" si="7"/>
        <v>0.15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">
        <v>24</v>
      </c>
      <c r="H63" s="51" t="s">
        <v>15</v>
      </c>
      <c r="I63" s="51" t="s">
        <v>24</v>
      </c>
      <c r="J63" s="51" t="s">
        <v>24</v>
      </c>
      <c r="K63" s="51" t="s">
        <v>368</v>
      </c>
      <c r="L63" s="51" t="s">
        <v>368</v>
      </c>
      <c r="M63" s="51" t="s">
        <v>368</v>
      </c>
      <c r="N63" s="51" t="s">
        <v>368</v>
      </c>
      <c r="O63" s="51" t="s">
        <v>24</v>
      </c>
      <c r="P63" s="51" t="s">
        <v>368</v>
      </c>
      <c r="Q63" s="51" t="s">
        <v>368</v>
      </c>
      <c r="R63" s="51" t="s">
        <v>24</v>
      </c>
      <c r="S63" s="51" t="s">
        <v>24</v>
      </c>
      <c r="T63" s="51" t="s">
        <v>59</v>
      </c>
      <c r="U63" s="51" t="s">
        <v>24</v>
      </c>
      <c r="V63" s="51" t="s">
        <v>368</v>
      </c>
      <c r="W63" s="51" t="s">
        <v>24</v>
      </c>
      <c r="X63" s="51" t="s">
        <v>368</v>
      </c>
      <c r="Y63" s="51" t="s">
        <v>24</v>
      </c>
      <c r="Z63" s="51" t="s">
        <v>24</v>
      </c>
      <c r="AA63" s="51" t="s">
        <v>24</v>
      </c>
      <c r="AB63" s="51" t="s">
        <v>368</v>
      </c>
      <c r="AC63" s="51" t="s">
        <v>24</v>
      </c>
      <c r="AD63" s="51" t="s">
        <v>24</v>
      </c>
      <c r="AE63" s="51" t="s">
        <v>59</v>
      </c>
      <c r="AF63" s="51" t="s">
        <v>368</v>
      </c>
      <c r="AG63" s="51" t="s">
        <v>368</v>
      </c>
      <c r="AH63" s="51" t="s">
        <v>24</v>
      </c>
      <c r="AI63" s="49" t="s">
        <v>24</v>
      </c>
      <c r="AK63" s="32">
        <f t="shared" si="1"/>
        <v>1</v>
      </c>
      <c r="AL63" s="32">
        <f t="shared" si="2"/>
        <v>14</v>
      </c>
      <c r="AM63" s="32">
        <f t="shared" si="3"/>
        <v>2</v>
      </c>
      <c r="AN63" s="32">
        <f t="shared" si="4"/>
        <v>17</v>
      </c>
      <c r="AO63" s="58">
        <f t="shared" si="5"/>
        <v>5.8823529411764705E-2</v>
      </c>
      <c r="AP63" s="56">
        <f t="shared" si="6"/>
        <v>0.82352941176470584</v>
      </c>
      <c r="AQ63" s="58">
        <f t="shared" si="7"/>
        <v>0.11764705882352941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">
        <v>24</v>
      </c>
      <c r="H64" s="51" t="s">
        <v>368</v>
      </c>
      <c r="I64" s="51" t="s">
        <v>368</v>
      </c>
      <c r="J64" s="51" t="s">
        <v>24</v>
      </c>
      <c r="K64" s="51" t="s">
        <v>368</v>
      </c>
      <c r="L64" s="51" t="s">
        <v>24</v>
      </c>
      <c r="M64" s="51" t="s">
        <v>24</v>
      </c>
      <c r="N64" s="51" t="s">
        <v>368</v>
      </c>
      <c r="O64" s="51" t="s">
        <v>24</v>
      </c>
      <c r="P64" s="51" t="s">
        <v>368</v>
      </c>
      <c r="Q64" s="51" t="s">
        <v>368</v>
      </c>
      <c r="R64" s="51" t="s">
        <v>368</v>
      </c>
      <c r="S64" s="51" t="s">
        <v>24</v>
      </c>
      <c r="T64" s="51" t="s">
        <v>24</v>
      </c>
      <c r="U64" s="51" t="s">
        <v>24</v>
      </c>
      <c r="V64" s="51" t="s">
        <v>368</v>
      </c>
      <c r="W64" s="51" t="s">
        <v>368</v>
      </c>
      <c r="X64" s="51" t="s">
        <v>24</v>
      </c>
      <c r="Y64" s="51" t="s">
        <v>24</v>
      </c>
      <c r="Z64" s="51" t="s">
        <v>24</v>
      </c>
      <c r="AA64" s="51" t="s">
        <v>24</v>
      </c>
      <c r="AB64" s="51" t="s">
        <v>368</v>
      </c>
      <c r="AC64" s="51" t="s">
        <v>24</v>
      </c>
      <c r="AD64" s="51" t="s">
        <v>368</v>
      </c>
      <c r="AE64" s="51" t="s">
        <v>368</v>
      </c>
      <c r="AF64" s="51" t="s">
        <v>24</v>
      </c>
      <c r="AG64" s="51" t="s">
        <v>368</v>
      </c>
      <c r="AH64" s="51" t="s">
        <v>368</v>
      </c>
      <c r="AI64" s="49" t="s">
        <v>24</v>
      </c>
      <c r="AK64" s="32">
        <f t="shared" si="1"/>
        <v>0</v>
      </c>
      <c r="AL64" s="32">
        <f t="shared" si="2"/>
        <v>14</v>
      </c>
      <c r="AM64" s="32">
        <f t="shared" si="3"/>
        <v>0</v>
      </c>
      <c r="AN64" s="32">
        <f t="shared" si="4"/>
        <v>14</v>
      </c>
      <c r="AO64" s="58">
        <f t="shared" si="5"/>
        <v>0</v>
      </c>
      <c r="AP64" s="56">
        <f t="shared" si="6"/>
        <v>1</v>
      </c>
      <c r="AQ64" s="58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">
        <v>368</v>
      </c>
      <c r="H65" s="51" t="s">
        <v>368</v>
      </c>
      <c r="I65" s="51" t="s">
        <v>368</v>
      </c>
      <c r="J65" s="51" t="s">
        <v>368</v>
      </c>
      <c r="K65" s="51" t="s">
        <v>368</v>
      </c>
      <c r="L65" s="51" t="s">
        <v>368</v>
      </c>
      <c r="M65" s="51" t="s">
        <v>368</v>
      </c>
      <c r="N65" s="51" t="s">
        <v>368</v>
      </c>
      <c r="O65" s="51" t="s">
        <v>368</v>
      </c>
      <c r="P65" s="51" t="s">
        <v>368</v>
      </c>
      <c r="Q65" s="51" t="s">
        <v>368</v>
      </c>
      <c r="R65" s="51" t="s">
        <v>368</v>
      </c>
      <c r="S65" s="51" t="s">
        <v>368</v>
      </c>
      <c r="T65" s="51" t="s">
        <v>368</v>
      </c>
      <c r="U65" s="51" t="s">
        <v>368</v>
      </c>
      <c r="V65" s="51" t="s">
        <v>368</v>
      </c>
      <c r="W65" s="51" t="s">
        <v>368</v>
      </c>
      <c r="X65" s="51" t="s">
        <v>368</v>
      </c>
      <c r="Y65" s="51" t="s">
        <v>368</v>
      </c>
      <c r="Z65" s="51" t="s">
        <v>368</v>
      </c>
      <c r="AA65" s="51" t="s">
        <v>368</v>
      </c>
      <c r="AB65" s="51" t="s">
        <v>368</v>
      </c>
      <c r="AC65" s="51" t="s">
        <v>368</v>
      </c>
      <c r="AD65" s="51" t="s">
        <v>368</v>
      </c>
      <c r="AE65" s="51" t="s">
        <v>368</v>
      </c>
      <c r="AF65" s="51" t="s">
        <v>368</v>
      </c>
      <c r="AG65" s="51" t="s">
        <v>368</v>
      </c>
      <c r="AH65" s="51" t="s">
        <v>368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">
        <v>368</v>
      </c>
      <c r="H66" s="51" t="s">
        <v>368</v>
      </c>
      <c r="I66" s="51" t="s">
        <v>368</v>
      </c>
      <c r="J66" s="51" t="s">
        <v>368</v>
      </c>
      <c r="K66" s="51" t="s">
        <v>368</v>
      </c>
      <c r="L66" s="51" t="s">
        <v>368</v>
      </c>
      <c r="M66" s="51" t="s">
        <v>368</v>
      </c>
      <c r="N66" s="51" t="s">
        <v>368</v>
      </c>
      <c r="O66" s="51" t="s">
        <v>368</v>
      </c>
      <c r="P66" s="51" t="s">
        <v>368</v>
      </c>
      <c r="Q66" s="51" t="s">
        <v>368</v>
      </c>
      <c r="R66" s="51" t="s">
        <v>368</v>
      </c>
      <c r="S66" s="51" t="s">
        <v>368</v>
      </c>
      <c r="T66" s="51" t="s">
        <v>368</v>
      </c>
      <c r="U66" s="51" t="s">
        <v>368</v>
      </c>
      <c r="V66" s="51" t="s">
        <v>368</v>
      </c>
      <c r="W66" s="51" t="s">
        <v>368</v>
      </c>
      <c r="X66" s="51" t="s">
        <v>368</v>
      </c>
      <c r="Y66" s="51" t="s">
        <v>368</v>
      </c>
      <c r="Z66" s="51" t="s">
        <v>368</v>
      </c>
      <c r="AA66" s="51" t="s">
        <v>368</v>
      </c>
      <c r="AB66" s="51" t="s">
        <v>368</v>
      </c>
      <c r="AC66" s="51" t="s">
        <v>368</v>
      </c>
      <c r="AD66" s="51" t="s">
        <v>368</v>
      </c>
      <c r="AE66" s="51" t="s">
        <v>368</v>
      </c>
      <c r="AF66" s="51" t="s">
        <v>368</v>
      </c>
      <c r="AG66" s="51" t="s">
        <v>368</v>
      </c>
      <c r="AH66" s="51" t="s">
        <v>368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">
        <v>368</v>
      </c>
      <c r="H67" s="51" t="s">
        <v>368</v>
      </c>
      <c r="I67" s="51" t="s">
        <v>368</v>
      </c>
      <c r="J67" s="51" t="s">
        <v>368</v>
      </c>
      <c r="K67" s="51" t="s">
        <v>368</v>
      </c>
      <c r="L67" s="51" t="s">
        <v>368</v>
      </c>
      <c r="M67" s="51" t="s">
        <v>368</v>
      </c>
      <c r="N67" s="51" t="s">
        <v>368</v>
      </c>
      <c r="O67" s="51" t="s">
        <v>368</v>
      </c>
      <c r="P67" s="51" t="s">
        <v>368</v>
      </c>
      <c r="Q67" s="51" t="s">
        <v>368</v>
      </c>
      <c r="R67" s="51" t="s">
        <v>368</v>
      </c>
      <c r="S67" s="51" t="s">
        <v>368</v>
      </c>
      <c r="T67" s="51" t="s">
        <v>368</v>
      </c>
      <c r="U67" s="51" t="s">
        <v>368</v>
      </c>
      <c r="V67" s="51" t="s">
        <v>368</v>
      </c>
      <c r="W67" s="51" t="s">
        <v>368</v>
      </c>
      <c r="X67" s="51" t="s">
        <v>368</v>
      </c>
      <c r="Y67" s="51" t="s">
        <v>368</v>
      </c>
      <c r="Z67" s="51" t="s">
        <v>368</v>
      </c>
      <c r="AA67" s="51" t="s">
        <v>368</v>
      </c>
      <c r="AB67" s="51" t="s">
        <v>368</v>
      </c>
      <c r="AC67" s="51" t="s">
        <v>368</v>
      </c>
      <c r="AD67" s="51" t="s">
        <v>368</v>
      </c>
      <c r="AE67" s="51" t="s">
        <v>368</v>
      </c>
      <c r="AF67" s="51" t="s">
        <v>368</v>
      </c>
      <c r="AG67" s="51" t="s">
        <v>368</v>
      </c>
      <c r="AH67" s="51" t="s">
        <v>368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">
        <v>368</v>
      </c>
      <c r="H68" s="51" t="s">
        <v>368</v>
      </c>
      <c r="I68" s="51" t="s">
        <v>368</v>
      </c>
      <c r="J68" s="51" t="s">
        <v>368</v>
      </c>
      <c r="K68" s="51" t="s">
        <v>368</v>
      </c>
      <c r="L68" s="51" t="s">
        <v>368</v>
      </c>
      <c r="M68" s="51" t="s">
        <v>368</v>
      </c>
      <c r="N68" s="51" t="s">
        <v>368</v>
      </c>
      <c r="O68" s="51" t="s">
        <v>368</v>
      </c>
      <c r="P68" s="51" t="s">
        <v>15</v>
      </c>
      <c r="Q68" s="51" t="s">
        <v>368</v>
      </c>
      <c r="R68" s="51" t="s">
        <v>368</v>
      </c>
      <c r="S68" s="51" t="s">
        <v>368</v>
      </c>
      <c r="T68" s="51" t="s">
        <v>368</v>
      </c>
      <c r="U68" s="51" t="s">
        <v>368</v>
      </c>
      <c r="V68" s="51" t="s">
        <v>368</v>
      </c>
      <c r="W68" s="51" t="s">
        <v>368</v>
      </c>
      <c r="X68" s="51" t="s">
        <v>368</v>
      </c>
      <c r="Y68" s="51" t="s">
        <v>368</v>
      </c>
      <c r="Z68" s="51" t="s">
        <v>24</v>
      </c>
      <c r="AA68" s="51" t="s">
        <v>15</v>
      </c>
      <c r="AB68" s="51" t="s">
        <v>368</v>
      </c>
      <c r="AC68" s="51" t="s">
        <v>15</v>
      </c>
      <c r="AD68" s="51" t="s">
        <v>368</v>
      </c>
      <c r="AE68" s="51" t="s">
        <v>368</v>
      </c>
      <c r="AF68" s="51" t="s">
        <v>368</v>
      </c>
      <c r="AG68" s="51" t="s">
        <v>368</v>
      </c>
      <c r="AH68" s="51" t="s">
        <v>15</v>
      </c>
      <c r="AI68" s="49" t="s">
        <v>15</v>
      </c>
      <c r="AK68" s="32">
        <f t="shared" si="1"/>
        <v>4</v>
      </c>
      <c r="AL68" s="32">
        <f t="shared" si="2"/>
        <v>1</v>
      </c>
      <c r="AM68" s="32">
        <f t="shared" si="3"/>
        <v>0</v>
      </c>
      <c r="AN68" s="32">
        <f t="shared" si="4"/>
        <v>5</v>
      </c>
      <c r="AO68" s="56">
        <f t="shared" si="5"/>
        <v>0.8</v>
      </c>
      <c r="AP68" s="58">
        <f t="shared" si="6"/>
        <v>0.2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">
        <v>368</v>
      </c>
      <c r="H69" s="51" t="s">
        <v>368</v>
      </c>
      <c r="I69" s="51" t="s">
        <v>368</v>
      </c>
      <c r="J69" s="51" t="s">
        <v>368</v>
      </c>
      <c r="K69" s="51" t="s">
        <v>368</v>
      </c>
      <c r="L69" s="51" t="s">
        <v>368</v>
      </c>
      <c r="M69" s="51" t="s">
        <v>368</v>
      </c>
      <c r="N69" s="51" t="s">
        <v>368</v>
      </c>
      <c r="O69" s="51" t="s">
        <v>368</v>
      </c>
      <c r="P69" s="51" t="s">
        <v>368</v>
      </c>
      <c r="Q69" s="51" t="s">
        <v>368</v>
      </c>
      <c r="R69" s="51" t="s">
        <v>368</v>
      </c>
      <c r="S69" s="51" t="s">
        <v>368</v>
      </c>
      <c r="T69" s="51" t="s">
        <v>368</v>
      </c>
      <c r="U69" s="51" t="s">
        <v>368</v>
      </c>
      <c r="V69" s="51" t="s">
        <v>368</v>
      </c>
      <c r="W69" s="51" t="s">
        <v>368</v>
      </c>
      <c r="X69" s="51" t="s">
        <v>368</v>
      </c>
      <c r="Y69" s="51" t="s">
        <v>368</v>
      </c>
      <c r="Z69" s="51" t="s">
        <v>368</v>
      </c>
      <c r="AA69" s="51" t="s">
        <v>368</v>
      </c>
      <c r="AB69" s="51" t="s">
        <v>368</v>
      </c>
      <c r="AC69" s="51" t="s">
        <v>368</v>
      </c>
      <c r="AD69" s="51" t="s">
        <v>368</v>
      </c>
      <c r="AE69" s="51" t="s">
        <v>368</v>
      </c>
      <c r="AF69" s="51" t="s">
        <v>368</v>
      </c>
      <c r="AG69" s="51" t="s">
        <v>368</v>
      </c>
      <c r="AH69" s="51" t="s">
        <v>368</v>
      </c>
      <c r="AI69" s="49"/>
      <c r="AK69" s="32">
        <f t="shared" si="1"/>
        <v>0</v>
      </c>
      <c r="AL69" s="32">
        <f t="shared" si="2"/>
        <v>0</v>
      </c>
      <c r="AM69" s="32">
        <f t="shared" si="3"/>
        <v>0</v>
      </c>
      <c r="AN69" s="32">
        <f t="shared" si="4"/>
        <v>0</v>
      </c>
      <c r="AO69" s="58">
        <f t="shared" si="5"/>
        <v>0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">
        <v>368</v>
      </c>
      <c r="H70" s="51" t="s">
        <v>59</v>
      </c>
      <c r="I70" s="51" t="s">
        <v>368</v>
      </c>
      <c r="J70" s="51" t="s">
        <v>368</v>
      </c>
      <c r="K70" s="51" t="s">
        <v>368</v>
      </c>
      <c r="L70" s="51" t="s">
        <v>368</v>
      </c>
      <c r="M70" s="51" t="s">
        <v>368</v>
      </c>
      <c r="N70" s="51" t="s">
        <v>368</v>
      </c>
      <c r="O70" s="51" t="s">
        <v>368</v>
      </c>
      <c r="P70" s="51" t="s">
        <v>368</v>
      </c>
      <c r="Q70" s="51" t="s">
        <v>368</v>
      </c>
      <c r="R70" s="51" t="s">
        <v>368</v>
      </c>
      <c r="S70" s="51" t="s">
        <v>368</v>
      </c>
      <c r="T70" s="51" t="s">
        <v>368</v>
      </c>
      <c r="U70" s="51" t="s">
        <v>368</v>
      </c>
      <c r="V70" s="51" t="s">
        <v>368</v>
      </c>
      <c r="W70" s="51" t="s">
        <v>368</v>
      </c>
      <c r="X70" s="51" t="s">
        <v>368</v>
      </c>
      <c r="Y70" s="51" t="s">
        <v>368</v>
      </c>
      <c r="Z70" s="51" t="s">
        <v>368</v>
      </c>
      <c r="AA70" s="51" t="s">
        <v>368</v>
      </c>
      <c r="AB70" s="51" t="s">
        <v>368</v>
      </c>
      <c r="AC70" s="51" t="s">
        <v>368</v>
      </c>
      <c r="AD70" s="51" t="s">
        <v>24</v>
      </c>
      <c r="AE70" s="51" t="s">
        <v>368</v>
      </c>
      <c r="AF70" s="51" t="s">
        <v>368</v>
      </c>
      <c r="AG70" s="51" t="s">
        <v>368</v>
      </c>
      <c r="AH70" s="51" t="s">
        <v>24</v>
      </c>
      <c r="AI70" s="49" t="s">
        <v>24</v>
      </c>
      <c r="AK70" s="32">
        <f t="shared" si="1"/>
        <v>0</v>
      </c>
      <c r="AL70" s="32">
        <f t="shared" si="2"/>
        <v>2</v>
      </c>
      <c r="AM70" s="32">
        <f t="shared" si="3"/>
        <v>1</v>
      </c>
      <c r="AN70" s="32">
        <f t="shared" si="4"/>
        <v>3</v>
      </c>
      <c r="AO70" s="58">
        <f t="shared" si="5"/>
        <v>0</v>
      </c>
      <c r="AP70" s="56">
        <f t="shared" si="6"/>
        <v>0.66666666666666663</v>
      </c>
      <c r="AQ70" s="58">
        <f t="shared" si="7"/>
        <v>0.33333333333333331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">
        <v>368</v>
      </c>
      <c r="H71" s="51" t="s">
        <v>368</v>
      </c>
      <c r="I71" s="51" t="s">
        <v>368</v>
      </c>
      <c r="J71" s="51" t="s">
        <v>368</v>
      </c>
      <c r="K71" s="51" t="s">
        <v>368</v>
      </c>
      <c r="L71" s="51" t="s">
        <v>368</v>
      </c>
      <c r="M71" s="51" t="s">
        <v>368</v>
      </c>
      <c r="N71" s="51" t="s">
        <v>368</v>
      </c>
      <c r="O71" s="51" t="s">
        <v>368</v>
      </c>
      <c r="P71" s="51" t="s">
        <v>368</v>
      </c>
      <c r="Q71" s="51" t="s">
        <v>368</v>
      </c>
      <c r="R71" s="51" t="s">
        <v>368</v>
      </c>
      <c r="S71" s="51" t="s">
        <v>368</v>
      </c>
      <c r="T71" s="51" t="s">
        <v>368</v>
      </c>
      <c r="U71" s="51" t="s">
        <v>368</v>
      </c>
      <c r="V71" s="51" t="s">
        <v>368</v>
      </c>
      <c r="W71" s="51" t="s">
        <v>368</v>
      </c>
      <c r="X71" s="51" t="s">
        <v>368</v>
      </c>
      <c r="Y71" s="51" t="s">
        <v>368</v>
      </c>
      <c r="Z71" s="51" t="s">
        <v>368</v>
      </c>
      <c r="AA71" s="51" t="s">
        <v>368</v>
      </c>
      <c r="AB71" s="51" t="s">
        <v>368</v>
      </c>
      <c r="AC71" s="51" t="s">
        <v>368</v>
      </c>
      <c r="AD71" s="51" t="s">
        <v>368</v>
      </c>
      <c r="AE71" s="51" t="s">
        <v>368</v>
      </c>
      <c r="AF71" s="51" t="s">
        <v>368</v>
      </c>
      <c r="AG71" s="51" t="s">
        <v>368</v>
      </c>
      <c r="AH71" s="51" t="s">
        <v>368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">
        <v>368</v>
      </c>
      <c r="H72" s="51" t="s">
        <v>59</v>
      </c>
      <c r="I72" s="51" t="s">
        <v>368</v>
      </c>
      <c r="J72" s="51" t="s">
        <v>24</v>
      </c>
      <c r="K72" s="51" t="s">
        <v>15</v>
      </c>
      <c r="L72" s="51" t="s">
        <v>24</v>
      </c>
      <c r="M72" s="51" t="s">
        <v>368</v>
      </c>
      <c r="N72" s="51" t="s">
        <v>24</v>
      </c>
      <c r="O72" s="51" t="s">
        <v>368</v>
      </c>
      <c r="P72" s="51" t="s">
        <v>368</v>
      </c>
      <c r="Q72" s="51" t="s">
        <v>368</v>
      </c>
      <c r="R72" s="51" t="s">
        <v>368</v>
      </c>
      <c r="S72" s="51" t="s">
        <v>368</v>
      </c>
      <c r="T72" s="51" t="s">
        <v>368</v>
      </c>
      <c r="U72" s="51" t="s">
        <v>368</v>
      </c>
      <c r="V72" s="51" t="s">
        <v>368</v>
      </c>
      <c r="W72" s="51" t="s">
        <v>368</v>
      </c>
      <c r="X72" s="51" t="s">
        <v>368</v>
      </c>
      <c r="Y72" s="51" t="s">
        <v>368</v>
      </c>
      <c r="Z72" s="51" t="s">
        <v>24</v>
      </c>
      <c r="AA72" s="51" t="s">
        <v>368</v>
      </c>
      <c r="AB72" s="51" t="s">
        <v>368</v>
      </c>
      <c r="AC72" s="51" t="s">
        <v>24</v>
      </c>
      <c r="AD72" s="51" t="s">
        <v>368</v>
      </c>
      <c r="AE72" s="51" t="s">
        <v>368</v>
      </c>
      <c r="AF72" s="51" t="s">
        <v>368</v>
      </c>
      <c r="AG72" s="51" t="s">
        <v>24</v>
      </c>
      <c r="AH72" s="51" t="s">
        <v>15</v>
      </c>
      <c r="AI72" s="49" t="s">
        <v>24</v>
      </c>
      <c r="AK72" s="32">
        <f t="shared" si="1"/>
        <v>2</v>
      </c>
      <c r="AL72" s="32">
        <f t="shared" si="2"/>
        <v>6</v>
      </c>
      <c r="AM72" s="32">
        <f t="shared" si="3"/>
        <v>1</v>
      </c>
      <c r="AN72" s="32">
        <f t="shared" si="4"/>
        <v>9</v>
      </c>
      <c r="AO72" s="58">
        <f t="shared" si="5"/>
        <v>0.22222222222222221</v>
      </c>
      <c r="AP72" s="56">
        <f t="shared" si="6"/>
        <v>0.66666666666666663</v>
      </c>
      <c r="AQ72" s="58">
        <f t="shared" si="7"/>
        <v>0.1111111111111111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">
        <v>24</v>
      </c>
      <c r="H73" s="51" t="s">
        <v>59</v>
      </c>
      <c r="I73" s="51" t="s">
        <v>59</v>
      </c>
      <c r="J73" s="51" t="s">
        <v>59</v>
      </c>
      <c r="K73" s="51" t="s">
        <v>15</v>
      </c>
      <c r="L73" s="51" t="s">
        <v>368</v>
      </c>
      <c r="M73" s="51" t="s">
        <v>24</v>
      </c>
      <c r="N73" s="51" t="s">
        <v>15</v>
      </c>
      <c r="O73" s="51" t="s">
        <v>24</v>
      </c>
      <c r="P73" s="51" t="s">
        <v>15</v>
      </c>
      <c r="Q73" s="51" t="s">
        <v>368</v>
      </c>
      <c r="R73" s="51" t="s">
        <v>24</v>
      </c>
      <c r="S73" s="51" t="s">
        <v>59</v>
      </c>
      <c r="T73" s="51" t="s">
        <v>59</v>
      </c>
      <c r="U73" s="51" t="s">
        <v>15</v>
      </c>
      <c r="V73" s="51" t="s">
        <v>59</v>
      </c>
      <c r="W73" s="51" t="s">
        <v>24</v>
      </c>
      <c r="X73" s="51" t="s">
        <v>24</v>
      </c>
      <c r="Y73" s="51" t="s">
        <v>59</v>
      </c>
      <c r="Z73" s="51" t="s">
        <v>59</v>
      </c>
      <c r="AA73" s="51" t="s">
        <v>59</v>
      </c>
      <c r="AB73" s="51" t="s">
        <v>59</v>
      </c>
      <c r="AC73" s="51" t="s">
        <v>24</v>
      </c>
      <c r="AD73" s="51" t="s">
        <v>59</v>
      </c>
      <c r="AE73" s="51" t="s">
        <v>59</v>
      </c>
      <c r="AF73" s="51" t="s">
        <v>15</v>
      </c>
      <c r="AG73" s="51" t="s">
        <v>15</v>
      </c>
      <c r="AH73" s="51" t="s">
        <v>59</v>
      </c>
      <c r="AI73" s="49" t="s">
        <v>59</v>
      </c>
      <c r="AK73" s="32">
        <f t="shared" si="1"/>
        <v>6</v>
      </c>
      <c r="AL73" s="32">
        <f t="shared" si="2"/>
        <v>7</v>
      </c>
      <c r="AM73" s="32">
        <f t="shared" si="3"/>
        <v>13</v>
      </c>
      <c r="AN73" s="32">
        <f t="shared" si="4"/>
        <v>26</v>
      </c>
      <c r="AO73" s="58">
        <f t="shared" si="5"/>
        <v>0.23076923076923078</v>
      </c>
      <c r="AP73" s="58">
        <f t="shared" si="6"/>
        <v>0.26923076923076922</v>
      </c>
      <c r="AQ73" s="56">
        <f t="shared" si="7"/>
        <v>0.5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">
        <v>24</v>
      </c>
      <c r="H74" s="51" t="s">
        <v>59</v>
      </c>
      <c r="I74" s="51" t="s">
        <v>59</v>
      </c>
      <c r="J74" s="51" t="s">
        <v>368</v>
      </c>
      <c r="K74" s="51" t="s">
        <v>24</v>
      </c>
      <c r="L74" s="51" t="s">
        <v>24</v>
      </c>
      <c r="M74" s="51" t="s">
        <v>24</v>
      </c>
      <c r="N74" s="51" t="s">
        <v>368</v>
      </c>
      <c r="O74" s="51" t="s">
        <v>368</v>
      </c>
      <c r="P74" s="51" t="s">
        <v>15</v>
      </c>
      <c r="Q74" s="51" t="s">
        <v>24</v>
      </c>
      <c r="R74" s="51" t="s">
        <v>24</v>
      </c>
      <c r="S74" s="51" t="s">
        <v>24</v>
      </c>
      <c r="T74" s="51" t="s">
        <v>24</v>
      </c>
      <c r="U74" s="51" t="s">
        <v>368</v>
      </c>
      <c r="V74" s="51" t="s">
        <v>59</v>
      </c>
      <c r="W74" s="51" t="s">
        <v>24</v>
      </c>
      <c r="X74" s="51" t="s">
        <v>24</v>
      </c>
      <c r="Y74" s="51" t="s">
        <v>24</v>
      </c>
      <c r="Z74" s="51" t="s">
        <v>24</v>
      </c>
      <c r="AA74" s="51" t="s">
        <v>24</v>
      </c>
      <c r="AB74" s="51" t="s">
        <v>24</v>
      </c>
      <c r="AC74" s="51" t="s">
        <v>368</v>
      </c>
      <c r="AD74" s="51" t="s">
        <v>24</v>
      </c>
      <c r="AE74" s="51" t="s">
        <v>24</v>
      </c>
      <c r="AF74" s="51" t="s">
        <v>24</v>
      </c>
      <c r="AG74" s="51" t="s">
        <v>24</v>
      </c>
      <c r="AH74" s="51" t="s">
        <v>15</v>
      </c>
      <c r="AI74" s="49" t="s">
        <v>24</v>
      </c>
      <c r="AK74" s="32">
        <f t="shared" si="1"/>
        <v>2</v>
      </c>
      <c r="AL74" s="32">
        <f t="shared" si="2"/>
        <v>18</v>
      </c>
      <c r="AM74" s="32">
        <f t="shared" si="3"/>
        <v>3</v>
      </c>
      <c r="AN74" s="32">
        <f t="shared" si="4"/>
        <v>23</v>
      </c>
      <c r="AO74" s="58">
        <f t="shared" si="5"/>
        <v>8.6956521739130432E-2</v>
      </c>
      <c r="AP74" s="56">
        <f t="shared" si="6"/>
        <v>0.78260869565217395</v>
      </c>
      <c r="AQ74" s="58">
        <f t="shared" si="7"/>
        <v>0.13043478260869565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">
        <v>368</v>
      </c>
      <c r="H75" s="51" t="s">
        <v>368</v>
      </c>
      <c r="I75" s="51" t="s">
        <v>368</v>
      </c>
      <c r="J75" s="51" t="s">
        <v>368</v>
      </c>
      <c r="K75" s="51" t="s">
        <v>368</v>
      </c>
      <c r="L75" s="51" t="s">
        <v>368</v>
      </c>
      <c r="M75" s="51" t="s">
        <v>368</v>
      </c>
      <c r="N75" s="51" t="s">
        <v>368</v>
      </c>
      <c r="O75" s="51" t="s">
        <v>368</v>
      </c>
      <c r="P75" s="51" t="s">
        <v>368</v>
      </c>
      <c r="Q75" s="51" t="s">
        <v>368</v>
      </c>
      <c r="R75" s="51" t="s">
        <v>368</v>
      </c>
      <c r="S75" s="51" t="s">
        <v>368</v>
      </c>
      <c r="T75" s="51" t="s">
        <v>368</v>
      </c>
      <c r="U75" s="51" t="s">
        <v>368</v>
      </c>
      <c r="V75" s="51" t="s">
        <v>368</v>
      </c>
      <c r="W75" s="51" t="s">
        <v>368</v>
      </c>
      <c r="X75" s="51" t="s">
        <v>368</v>
      </c>
      <c r="Y75" s="51" t="s">
        <v>368</v>
      </c>
      <c r="Z75" s="51" t="s">
        <v>368</v>
      </c>
      <c r="AA75" s="51" t="s">
        <v>368</v>
      </c>
      <c r="AB75" s="51" t="s">
        <v>368</v>
      </c>
      <c r="AC75" s="51" t="s">
        <v>368</v>
      </c>
      <c r="AD75" s="51" t="s">
        <v>368</v>
      </c>
      <c r="AE75" s="51" t="s">
        <v>368</v>
      </c>
      <c r="AF75" s="51" t="s">
        <v>368</v>
      </c>
      <c r="AG75" s="51" t="s">
        <v>368</v>
      </c>
      <c r="AH75" s="51" t="s">
        <v>368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">
        <v>368</v>
      </c>
      <c r="H76" s="51" t="s">
        <v>368</v>
      </c>
      <c r="I76" s="51" t="s">
        <v>368</v>
      </c>
      <c r="J76" s="51" t="s">
        <v>368</v>
      </c>
      <c r="K76" s="51" t="s">
        <v>368</v>
      </c>
      <c r="L76" s="51" t="s">
        <v>368</v>
      </c>
      <c r="M76" s="51" t="s">
        <v>368</v>
      </c>
      <c r="N76" s="51" t="s">
        <v>368</v>
      </c>
      <c r="O76" s="51" t="s">
        <v>368</v>
      </c>
      <c r="P76" s="51" t="s">
        <v>368</v>
      </c>
      <c r="Q76" s="51" t="s">
        <v>368</v>
      </c>
      <c r="R76" s="51" t="s">
        <v>368</v>
      </c>
      <c r="S76" s="51" t="s">
        <v>368</v>
      </c>
      <c r="T76" s="51" t="s">
        <v>368</v>
      </c>
      <c r="U76" s="51" t="s">
        <v>368</v>
      </c>
      <c r="V76" s="51" t="s">
        <v>368</v>
      </c>
      <c r="W76" s="51" t="s">
        <v>368</v>
      </c>
      <c r="X76" s="51" t="s">
        <v>368</v>
      </c>
      <c r="Y76" s="51" t="s">
        <v>368</v>
      </c>
      <c r="Z76" s="51" t="s">
        <v>368</v>
      </c>
      <c r="AA76" s="51" t="s">
        <v>368</v>
      </c>
      <c r="AB76" s="51" t="s">
        <v>368</v>
      </c>
      <c r="AC76" s="51" t="s">
        <v>368</v>
      </c>
      <c r="AD76" s="51" t="s">
        <v>368</v>
      </c>
      <c r="AE76" s="51" t="s">
        <v>368</v>
      </c>
      <c r="AF76" s="51" t="s">
        <v>368</v>
      </c>
      <c r="AG76" s="51" t="s">
        <v>368</v>
      </c>
      <c r="AH76" s="51" t="s">
        <v>368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v>0.53492789178850908</v>
      </c>
      <c r="H82" s="54">
        <v>0.24440624310690512</v>
      </c>
      <c r="I82" s="54">
        <v>0.20085474766832817</v>
      </c>
      <c r="J82" s="54">
        <v>5.7988273486153437E-2</v>
      </c>
      <c r="K82" s="54">
        <v>0.19633146972441362</v>
      </c>
      <c r="L82" s="54">
        <v>0.41760797831161456</v>
      </c>
      <c r="M82" s="54">
        <v>0.59520082522240925</v>
      </c>
      <c r="N82" s="54">
        <v>0.93980078881495999</v>
      </c>
      <c r="O82" s="54">
        <v>0.2063973568995057</v>
      </c>
      <c r="P82" s="54">
        <v>0.52781755301543332</v>
      </c>
      <c r="Q82" s="54">
        <v>0</v>
      </c>
      <c r="R82" s="54">
        <v>0.37418374376239871</v>
      </c>
      <c r="S82" s="54">
        <v>0.51099447652797036</v>
      </c>
      <c r="T82" s="54">
        <v>0.42926922238487408</v>
      </c>
      <c r="U82" s="54">
        <v>0.5399192543809509</v>
      </c>
      <c r="V82" s="54">
        <v>0.27924390235066965</v>
      </c>
      <c r="W82" s="54">
        <v>4.7735584354797946E-2</v>
      </c>
      <c r="X82" s="54">
        <v>0.32872938246743044</v>
      </c>
      <c r="Y82" s="54">
        <v>0.54653136747235498</v>
      </c>
      <c r="Z82" s="54">
        <v>2.0906206698532114E-2</v>
      </c>
      <c r="AA82" s="54">
        <v>0.50218612729031487</v>
      </c>
      <c r="AB82" s="54">
        <v>0.31990655892012637</v>
      </c>
      <c r="AC82" s="54">
        <v>0.20628161256505551</v>
      </c>
      <c r="AD82" s="54">
        <v>0.47385054094953605</v>
      </c>
      <c r="AE82" s="54">
        <v>0.22437671445109555</v>
      </c>
      <c r="AF82" s="54">
        <v>0.16592605784068731</v>
      </c>
      <c r="AG82" s="54">
        <v>0.50337360358503191</v>
      </c>
      <c r="AH82" s="54">
        <v>0.36606352150219124</v>
      </c>
      <c r="AI82" s="54">
        <v>0.40706982651079965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>
        <v>0</v>
      </c>
      <c r="H83" s="54" t="s">
        <v>368</v>
      </c>
      <c r="I83" s="54">
        <v>0</v>
      </c>
      <c r="J83" s="54" t="s">
        <v>368</v>
      </c>
      <c r="K83" s="54" t="s">
        <v>368</v>
      </c>
      <c r="L83" s="54" t="s">
        <v>368</v>
      </c>
      <c r="M83" s="54" t="s">
        <v>368</v>
      </c>
      <c r="N83" s="54" t="s">
        <v>368</v>
      </c>
      <c r="O83" s="54">
        <v>0.39411797546995497</v>
      </c>
      <c r="P83" s="54" t="s">
        <v>368</v>
      </c>
      <c r="Q83" s="54" t="s">
        <v>368</v>
      </c>
      <c r="R83" s="54" t="s">
        <v>368</v>
      </c>
      <c r="S83" s="54" t="s">
        <v>368</v>
      </c>
      <c r="T83" s="54" t="s">
        <v>368</v>
      </c>
      <c r="U83" s="54" t="s">
        <v>368</v>
      </c>
      <c r="V83" s="54" t="s">
        <v>368</v>
      </c>
      <c r="W83" s="54" t="s">
        <v>368</v>
      </c>
      <c r="X83" s="54" t="s">
        <v>368</v>
      </c>
      <c r="Y83" s="54" t="s">
        <v>368</v>
      </c>
      <c r="Z83" s="54" t="s">
        <v>368</v>
      </c>
      <c r="AA83" s="54" t="s">
        <v>368</v>
      </c>
      <c r="AB83" s="54" t="s">
        <v>368</v>
      </c>
      <c r="AC83" s="54" t="s">
        <v>368</v>
      </c>
      <c r="AD83" s="54" t="s">
        <v>368</v>
      </c>
      <c r="AE83" s="54" t="s">
        <v>368</v>
      </c>
      <c r="AF83" s="54" t="s">
        <v>368</v>
      </c>
      <c r="AG83" s="54" t="s">
        <v>368</v>
      </c>
      <c r="AH83" s="54" t="s">
        <v>368</v>
      </c>
      <c r="AI83" s="54">
        <v>0.38760199622008279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 t="s">
        <v>368</v>
      </c>
      <c r="H84" s="54">
        <v>0</v>
      </c>
      <c r="I84" s="54" t="s">
        <v>368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 t="s">
        <v>368</v>
      </c>
      <c r="AE84" s="54">
        <v>0</v>
      </c>
      <c r="AF84" s="54">
        <v>0</v>
      </c>
      <c r="AG84" s="54">
        <v>0.89623659190090976</v>
      </c>
      <c r="AH84" s="54">
        <v>0</v>
      </c>
      <c r="AI84" s="54">
        <v>0.33111046056489651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 t="s">
        <v>368</v>
      </c>
      <c r="H85" s="54">
        <v>7.6038352427493697E-2</v>
      </c>
      <c r="I85" s="54">
        <v>0</v>
      </c>
      <c r="J85" s="54">
        <v>0.10685161447842276</v>
      </c>
      <c r="K85" s="54">
        <v>0</v>
      </c>
      <c r="L85" s="54">
        <v>0</v>
      </c>
      <c r="M85" s="54">
        <v>0</v>
      </c>
      <c r="N85" s="54">
        <v>0.95330451659805837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2.636596231312496E-2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5.5472064740807063E-2</v>
      </c>
      <c r="AH85" s="54">
        <v>0</v>
      </c>
      <c r="AI85" s="54">
        <v>3.0543206764763454E-2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">
        <v>368</v>
      </c>
      <c r="H86" s="54">
        <v>0.39798668276582427</v>
      </c>
      <c r="I86" s="54" t="s">
        <v>368</v>
      </c>
      <c r="J86" s="54" t="s">
        <v>368</v>
      </c>
      <c r="K86" s="54">
        <v>0</v>
      </c>
      <c r="L86" s="54">
        <v>1</v>
      </c>
      <c r="M86" s="54" t="s">
        <v>368</v>
      </c>
      <c r="N86" s="54" t="s">
        <v>368</v>
      </c>
      <c r="O86" s="54" t="s">
        <v>368</v>
      </c>
      <c r="P86" s="54" t="s">
        <v>368</v>
      </c>
      <c r="Q86" s="54">
        <v>0</v>
      </c>
      <c r="R86" s="54" t="s">
        <v>368</v>
      </c>
      <c r="S86" s="54" t="s">
        <v>368</v>
      </c>
      <c r="T86" s="54" t="s">
        <v>368</v>
      </c>
      <c r="U86" s="54" t="s">
        <v>368</v>
      </c>
      <c r="V86" s="54">
        <v>0</v>
      </c>
      <c r="W86" s="54" t="s">
        <v>368</v>
      </c>
      <c r="X86" s="54" t="s">
        <v>368</v>
      </c>
      <c r="Y86" s="54" t="s">
        <v>368</v>
      </c>
      <c r="Z86" s="54">
        <v>0</v>
      </c>
      <c r="AA86" s="54" t="s">
        <v>368</v>
      </c>
      <c r="AB86" s="54" t="s">
        <v>368</v>
      </c>
      <c r="AC86" s="54">
        <v>0</v>
      </c>
      <c r="AD86" s="54">
        <v>0</v>
      </c>
      <c r="AE86" s="54" t="s">
        <v>368</v>
      </c>
      <c r="AF86" s="54" t="s">
        <v>368</v>
      </c>
      <c r="AG86" s="54" t="s">
        <v>368</v>
      </c>
      <c r="AH86" s="54" t="s">
        <v>368</v>
      </c>
      <c r="AI86" s="54">
        <v>0.14029431500756856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>
        <v>0</v>
      </c>
      <c r="H87" s="54">
        <v>0.17640962169222102</v>
      </c>
      <c r="I87" s="54">
        <v>0</v>
      </c>
      <c r="J87" s="54" t="s">
        <v>368</v>
      </c>
      <c r="K87" s="54">
        <v>0</v>
      </c>
      <c r="L87" s="54">
        <v>0</v>
      </c>
      <c r="M87" s="54">
        <v>0</v>
      </c>
      <c r="N87" s="54" t="s">
        <v>368</v>
      </c>
      <c r="O87" s="54">
        <v>0</v>
      </c>
      <c r="P87" s="54">
        <v>0</v>
      </c>
      <c r="Q87" s="54">
        <v>0</v>
      </c>
      <c r="R87" s="54">
        <v>0.39999999999999997</v>
      </c>
      <c r="S87" s="54">
        <v>0.38494906550839852</v>
      </c>
      <c r="T87" s="54">
        <v>0.10000000000000002</v>
      </c>
      <c r="U87" s="54">
        <v>9.2062488820302046E-2</v>
      </c>
      <c r="V87" s="54" t="s">
        <v>368</v>
      </c>
      <c r="W87" s="54">
        <v>0</v>
      </c>
      <c r="X87" s="54">
        <v>0</v>
      </c>
      <c r="Y87" s="54" t="s">
        <v>368</v>
      </c>
      <c r="Z87" s="54">
        <v>0</v>
      </c>
      <c r="AA87" s="54" t="s">
        <v>368</v>
      </c>
      <c r="AB87" s="54">
        <v>0</v>
      </c>
      <c r="AC87" s="54">
        <v>0</v>
      </c>
      <c r="AD87" s="54" t="s">
        <v>368</v>
      </c>
      <c r="AE87" s="54">
        <v>0</v>
      </c>
      <c r="AF87" s="54">
        <v>0</v>
      </c>
      <c r="AG87" s="54">
        <v>0.48223889503152889</v>
      </c>
      <c r="AH87" s="54">
        <v>0</v>
      </c>
      <c r="AI87" s="54">
        <v>8.8467849585298408E-2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v>0.45649215976053076</v>
      </c>
      <c r="H88" s="54">
        <v>0.20905355378956911</v>
      </c>
      <c r="I88" s="54" t="s">
        <v>368</v>
      </c>
      <c r="J88" s="54" t="s">
        <v>368</v>
      </c>
      <c r="K88" s="54" t="s">
        <v>368</v>
      </c>
      <c r="L88" s="54">
        <v>1</v>
      </c>
      <c r="M88" s="54">
        <v>1</v>
      </c>
      <c r="N88" s="54" t="s">
        <v>368</v>
      </c>
      <c r="O88" s="54">
        <v>1</v>
      </c>
      <c r="P88" s="54">
        <v>1</v>
      </c>
      <c r="Q88" s="54" t="s">
        <v>368</v>
      </c>
      <c r="R88" s="54" t="s">
        <v>368</v>
      </c>
      <c r="S88" s="54">
        <v>1</v>
      </c>
      <c r="T88" s="54">
        <v>0.89999999999999991</v>
      </c>
      <c r="U88" s="54">
        <v>1</v>
      </c>
      <c r="V88" s="54" t="s">
        <v>368</v>
      </c>
      <c r="W88" s="54" t="s">
        <v>368</v>
      </c>
      <c r="X88" s="54" t="s">
        <v>368</v>
      </c>
      <c r="Y88" s="54">
        <v>1</v>
      </c>
      <c r="Z88" s="54" t="s">
        <v>368</v>
      </c>
      <c r="AA88" s="54">
        <v>1</v>
      </c>
      <c r="AB88" s="54">
        <v>1</v>
      </c>
      <c r="AC88" s="54" t="s">
        <v>368</v>
      </c>
      <c r="AD88" s="54">
        <v>0.74090137030919168</v>
      </c>
      <c r="AE88" s="54" t="s">
        <v>368</v>
      </c>
      <c r="AF88" s="54" t="s">
        <v>368</v>
      </c>
      <c r="AG88" s="54" t="s">
        <v>368</v>
      </c>
      <c r="AH88" s="54">
        <v>1</v>
      </c>
      <c r="AI88" s="54">
        <v>0.89196600713031682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">
        <v>368</v>
      </c>
      <c r="H89" s="54" t="s">
        <v>368</v>
      </c>
      <c r="I89" s="54" t="s">
        <v>368</v>
      </c>
      <c r="J89" s="54" t="s">
        <v>368</v>
      </c>
      <c r="K89" s="54">
        <v>0</v>
      </c>
      <c r="L89" s="54" t="s">
        <v>368</v>
      </c>
      <c r="M89" s="54" t="s">
        <v>368</v>
      </c>
      <c r="N89" s="54" t="s">
        <v>368</v>
      </c>
      <c r="O89" s="54" t="s">
        <v>368</v>
      </c>
      <c r="P89" s="54">
        <v>0</v>
      </c>
      <c r="Q89" s="54" t="s">
        <v>368</v>
      </c>
      <c r="R89" s="54" t="s">
        <v>368</v>
      </c>
      <c r="S89" s="54">
        <v>1</v>
      </c>
      <c r="T89" s="54">
        <v>0.5</v>
      </c>
      <c r="U89" s="54">
        <v>0</v>
      </c>
      <c r="V89" s="54" t="s">
        <v>368</v>
      </c>
      <c r="W89" s="54">
        <v>1</v>
      </c>
      <c r="X89" s="54" t="s">
        <v>368</v>
      </c>
      <c r="Y89" s="54" t="s">
        <v>368</v>
      </c>
      <c r="Z89" s="54">
        <v>0.12773185215363886</v>
      </c>
      <c r="AA89" s="54">
        <v>0</v>
      </c>
      <c r="AB89" s="54" t="s">
        <v>368</v>
      </c>
      <c r="AC89" s="54" t="s">
        <v>368</v>
      </c>
      <c r="AD89" s="54">
        <v>1</v>
      </c>
      <c r="AE89" s="54">
        <v>0</v>
      </c>
      <c r="AF89" s="54" t="s">
        <v>368</v>
      </c>
      <c r="AG89" s="54" t="s">
        <v>368</v>
      </c>
      <c r="AH89" s="54" t="s">
        <v>368</v>
      </c>
      <c r="AI89" s="54">
        <v>0.33739576871368659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">
        <v>368</v>
      </c>
      <c r="H90" s="54" t="s">
        <v>368</v>
      </c>
      <c r="I90" s="54" t="s">
        <v>368</v>
      </c>
      <c r="J90" s="54" t="s">
        <v>368</v>
      </c>
      <c r="K90" s="54" t="s">
        <v>368</v>
      </c>
      <c r="L90" s="54">
        <v>0</v>
      </c>
      <c r="M90" s="54" t="s">
        <v>368</v>
      </c>
      <c r="N90" s="54" t="s">
        <v>368</v>
      </c>
      <c r="O90" s="54" t="s">
        <v>368</v>
      </c>
      <c r="P90" s="54" t="s">
        <v>368</v>
      </c>
      <c r="Q90" s="54" t="s">
        <v>368</v>
      </c>
      <c r="R90" s="54" t="s">
        <v>368</v>
      </c>
      <c r="S90" s="54" t="s">
        <v>368</v>
      </c>
      <c r="T90" s="54">
        <v>0</v>
      </c>
      <c r="U90" s="54" t="s">
        <v>368</v>
      </c>
      <c r="V90" s="54" t="s">
        <v>368</v>
      </c>
      <c r="W90" s="54" t="s">
        <v>368</v>
      </c>
      <c r="X90" s="54" t="s">
        <v>368</v>
      </c>
      <c r="Y90" s="54" t="s">
        <v>368</v>
      </c>
      <c r="Z90" s="54" t="s">
        <v>368</v>
      </c>
      <c r="AA90" s="54" t="s">
        <v>368</v>
      </c>
      <c r="AB90" s="54" t="s">
        <v>368</v>
      </c>
      <c r="AC90" s="54" t="s">
        <v>368</v>
      </c>
      <c r="AD90" s="54">
        <v>1</v>
      </c>
      <c r="AE90" s="54" t="s">
        <v>368</v>
      </c>
      <c r="AF90" s="54" t="s">
        <v>368</v>
      </c>
      <c r="AG90" s="54" t="s">
        <v>368</v>
      </c>
      <c r="AH90" s="54">
        <v>0</v>
      </c>
      <c r="AI90" s="54">
        <v>0.22332890160819044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">
        <v>368</v>
      </c>
      <c r="H91" s="54" t="s">
        <v>368</v>
      </c>
      <c r="I91" s="54" t="s">
        <v>368</v>
      </c>
      <c r="J91" s="54">
        <v>0</v>
      </c>
      <c r="K91" s="54">
        <v>1</v>
      </c>
      <c r="L91" s="54" t="s">
        <v>368</v>
      </c>
      <c r="M91" s="54">
        <v>1</v>
      </c>
      <c r="N91" s="54" t="s">
        <v>368</v>
      </c>
      <c r="O91" s="54" t="s">
        <v>368</v>
      </c>
      <c r="P91" s="54" t="s">
        <v>368</v>
      </c>
      <c r="Q91" s="54" t="s">
        <v>368</v>
      </c>
      <c r="R91" s="54" t="s">
        <v>368</v>
      </c>
      <c r="S91" s="54" t="s">
        <v>368</v>
      </c>
      <c r="T91" s="54">
        <v>1</v>
      </c>
      <c r="U91" s="54">
        <v>0</v>
      </c>
      <c r="V91" s="54" t="s">
        <v>368</v>
      </c>
      <c r="W91" s="54" t="s">
        <v>368</v>
      </c>
      <c r="X91" s="54" t="s">
        <v>368</v>
      </c>
      <c r="Y91" s="54" t="s">
        <v>368</v>
      </c>
      <c r="Z91" s="54" t="s">
        <v>368</v>
      </c>
      <c r="AA91" s="54" t="s">
        <v>368</v>
      </c>
      <c r="AB91" s="54" t="s">
        <v>368</v>
      </c>
      <c r="AC91" s="54" t="s">
        <v>368</v>
      </c>
      <c r="AD91" s="54" t="s">
        <v>368</v>
      </c>
      <c r="AE91" s="54">
        <v>1</v>
      </c>
      <c r="AF91" s="54" t="s">
        <v>368</v>
      </c>
      <c r="AG91" s="54" t="s">
        <v>368</v>
      </c>
      <c r="AH91" s="54" t="s">
        <v>368</v>
      </c>
      <c r="AI91" s="54">
        <v>0.23563231369852136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v>1</v>
      </c>
      <c r="H92" s="54">
        <v>0.41367479103543658</v>
      </c>
      <c r="I92" s="54">
        <v>1</v>
      </c>
      <c r="J92" s="54" t="s">
        <v>368</v>
      </c>
      <c r="K92" s="54">
        <v>1</v>
      </c>
      <c r="L92" s="54">
        <v>1</v>
      </c>
      <c r="M92" s="54">
        <v>1</v>
      </c>
      <c r="N92" s="54" t="s">
        <v>368</v>
      </c>
      <c r="O92" s="54" t="s">
        <v>368</v>
      </c>
      <c r="P92" s="54">
        <v>1</v>
      </c>
      <c r="Q92" s="54" t="s">
        <v>368</v>
      </c>
      <c r="R92" s="54">
        <v>1</v>
      </c>
      <c r="S92" s="54">
        <v>1</v>
      </c>
      <c r="T92" s="54">
        <v>1</v>
      </c>
      <c r="U92" s="54">
        <v>1</v>
      </c>
      <c r="V92" s="54">
        <v>0.71310622354818565</v>
      </c>
      <c r="W92" s="54">
        <v>0</v>
      </c>
      <c r="X92" s="54">
        <v>1</v>
      </c>
      <c r="Y92" s="54">
        <v>1</v>
      </c>
      <c r="Z92" s="54">
        <v>0</v>
      </c>
      <c r="AA92" s="54">
        <v>1</v>
      </c>
      <c r="AB92" s="54">
        <v>1</v>
      </c>
      <c r="AC92" s="54">
        <v>0.99999999999999989</v>
      </c>
      <c r="AD92" s="54" t="s">
        <v>368</v>
      </c>
      <c r="AE92" s="54">
        <v>1</v>
      </c>
      <c r="AF92" s="54">
        <v>1</v>
      </c>
      <c r="AG92" s="54">
        <v>1</v>
      </c>
      <c r="AH92" s="54">
        <v>1</v>
      </c>
      <c r="AI92" s="54">
        <v>0.91023813866483816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">
        <v>368</v>
      </c>
      <c r="H93" s="54">
        <v>0.70116778302277027</v>
      </c>
      <c r="I93" s="54" t="s">
        <v>368</v>
      </c>
      <c r="J93" s="54" t="s">
        <v>368</v>
      </c>
      <c r="K93" s="54" t="s">
        <v>368</v>
      </c>
      <c r="L93" s="54" t="s">
        <v>368</v>
      </c>
      <c r="M93" s="54" t="s">
        <v>368</v>
      </c>
      <c r="N93" s="54" t="s">
        <v>368</v>
      </c>
      <c r="O93" s="54" t="s">
        <v>368</v>
      </c>
      <c r="P93" s="54">
        <v>0</v>
      </c>
      <c r="Q93" s="54" t="s">
        <v>368</v>
      </c>
      <c r="R93" s="54" t="s">
        <v>368</v>
      </c>
      <c r="S93" s="54">
        <v>1</v>
      </c>
      <c r="T93" s="54" t="s">
        <v>368</v>
      </c>
      <c r="U93" s="54">
        <v>1</v>
      </c>
      <c r="V93" s="54" t="s">
        <v>368</v>
      </c>
      <c r="W93" s="54" t="s">
        <v>368</v>
      </c>
      <c r="X93" s="54" t="s">
        <v>368</v>
      </c>
      <c r="Y93" s="54">
        <v>1</v>
      </c>
      <c r="Z93" s="54" t="s">
        <v>368</v>
      </c>
      <c r="AA93" s="54" t="s">
        <v>368</v>
      </c>
      <c r="AB93" s="54">
        <v>0</v>
      </c>
      <c r="AC93" s="54" t="s">
        <v>368</v>
      </c>
      <c r="AD93" s="54">
        <v>1</v>
      </c>
      <c r="AE93" s="54" t="s">
        <v>368</v>
      </c>
      <c r="AF93" s="54" t="s">
        <v>368</v>
      </c>
      <c r="AG93" s="54" t="s">
        <v>368</v>
      </c>
      <c r="AH93" s="54" t="s">
        <v>368</v>
      </c>
      <c r="AI93" s="54">
        <v>0.63131878356959048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v>0</v>
      </c>
      <c r="H94" s="54">
        <v>0.11773251204690011</v>
      </c>
      <c r="I94" s="54">
        <v>0</v>
      </c>
      <c r="J94" s="54" t="s">
        <v>368</v>
      </c>
      <c r="K94" s="54">
        <v>0</v>
      </c>
      <c r="L94" s="54">
        <v>0</v>
      </c>
      <c r="M94" s="54">
        <v>0</v>
      </c>
      <c r="N94" s="54" t="s">
        <v>368</v>
      </c>
      <c r="O94" s="54">
        <v>0</v>
      </c>
      <c r="P94" s="54">
        <v>0</v>
      </c>
      <c r="Q94" s="54">
        <v>0</v>
      </c>
      <c r="R94" s="54">
        <v>1</v>
      </c>
      <c r="S94" s="54">
        <v>0</v>
      </c>
      <c r="T94" s="54">
        <v>0</v>
      </c>
      <c r="U94" s="54">
        <v>0</v>
      </c>
      <c r="V94" s="54">
        <v>0</v>
      </c>
      <c r="W94" s="54" t="s">
        <v>368</v>
      </c>
      <c r="X94" s="54">
        <v>1</v>
      </c>
      <c r="Y94" s="54">
        <v>0</v>
      </c>
      <c r="Z94" s="54">
        <v>0</v>
      </c>
      <c r="AA94" s="54" t="s">
        <v>368</v>
      </c>
      <c r="AB94" s="54">
        <v>0</v>
      </c>
      <c r="AC94" s="54">
        <v>0</v>
      </c>
      <c r="AD94" s="54" t="s">
        <v>368</v>
      </c>
      <c r="AE94" s="54">
        <v>0</v>
      </c>
      <c r="AF94" s="54">
        <v>0</v>
      </c>
      <c r="AG94" s="54" t="s">
        <v>368</v>
      </c>
      <c r="AH94" s="54">
        <v>0</v>
      </c>
      <c r="AI94" s="54">
        <v>6.9556114679726375E-2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">
        <v>368</v>
      </c>
      <c r="H95" s="54" t="s">
        <v>368</v>
      </c>
      <c r="I95" s="54" t="s">
        <v>368</v>
      </c>
      <c r="J95" s="54" t="s">
        <v>368</v>
      </c>
      <c r="K95" s="54" t="s">
        <v>368</v>
      </c>
      <c r="L95" s="54" t="s">
        <v>368</v>
      </c>
      <c r="M95" s="54" t="s">
        <v>368</v>
      </c>
      <c r="N95" s="54" t="s">
        <v>368</v>
      </c>
      <c r="O95" s="54" t="s">
        <v>368</v>
      </c>
      <c r="P95" s="54" t="s">
        <v>368</v>
      </c>
      <c r="Q95" s="54" t="s">
        <v>368</v>
      </c>
      <c r="R95" s="54">
        <v>1</v>
      </c>
      <c r="S95" s="54">
        <v>1</v>
      </c>
      <c r="T95" s="54">
        <v>1</v>
      </c>
      <c r="U95" s="54">
        <v>0</v>
      </c>
      <c r="V95" s="54" t="s">
        <v>368</v>
      </c>
      <c r="W95" s="54" t="s">
        <v>368</v>
      </c>
      <c r="X95" s="54" t="s">
        <v>368</v>
      </c>
      <c r="Y95" s="54" t="s">
        <v>368</v>
      </c>
      <c r="Z95" s="54" t="s">
        <v>368</v>
      </c>
      <c r="AA95" s="54" t="s">
        <v>368</v>
      </c>
      <c r="AB95" s="54" t="s">
        <v>368</v>
      </c>
      <c r="AC95" s="54" t="s">
        <v>368</v>
      </c>
      <c r="AD95" s="54">
        <v>0</v>
      </c>
      <c r="AE95" s="54" t="s">
        <v>368</v>
      </c>
      <c r="AF95" s="54" t="s">
        <v>368</v>
      </c>
      <c r="AG95" s="54">
        <v>1</v>
      </c>
      <c r="AH95" s="54" t="s">
        <v>368</v>
      </c>
      <c r="AI95" s="54">
        <v>0.26702950510179663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">
        <v>368</v>
      </c>
      <c r="H96" s="54">
        <v>0</v>
      </c>
      <c r="I96" s="54" t="s">
        <v>368</v>
      </c>
      <c r="J96" s="54" t="s">
        <v>368</v>
      </c>
      <c r="K96" s="54" t="s">
        <v>368</v>
      </c>
      <c r="L96" s="54" t="s">
        <v>368</v>
      </c>
      <c r="M96" s="54" t="s">
        <v>368</v>
      </c>
      <c r="N96" s="54" t="s">
        <v>368</v>
      </c>
      <c r="O96" s="54" t="s">
        <v>368</v>
      </c>
      <c r="P96" s="54" t="s">
        <v>368</v>
      </c>
      <c r="Q96" s="54" t="s">
        <v>368</v>
      </c>
      <c r="R96" s="54" t="s">
        <v>368</v>
      </c>
      <c r="S96" s="54" t="s">
        <v>368</v>
      </c>
      <c r="T96" s="54">
        <v>1</v>
      </c>
      <c r="U96" s="54" t="s">
        <v>368</v>
      </c>
      <c r="V96" s="54" t="s">
        <v>368</v>
      </c>
      <c r="W96" s="54" t="s">
        <v>368</v>
      </c>
      <c r="X96" s="54" t="s">
        <v>368</v>
      </c>
      <c r="Y96" s="54" t="s">
        <v>368</v>
      </c>
      <c r="Z96" s="54" t="s">
        <v>368</v>
      </c>
      <c r="AA96" s="54" t="s">
        <v>368</v>
      </c>
      <c r="AB96" s="54" t="s">
        <v>368</v>
      </c>
      <c r="AC96" s="54">
        <v>1</v>
      </c>
      <c r="AD96" s="54">
        <v>1</v>
      </c>
      <c r="AE96" s="54" t="s">
        <v>368</v>
      </c>
      <c r="AF96" s="54" t="s">
        <v>368</v>
      </c>
      <c r="AG96" s="54">
        <v>1</v>
      </c>
      <c r="AH96" s="54">
        <v>1</v>
      </c>
      <c r="AI96" s="54">
        <v>0.9981585856817784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">
        <v>368</v>
      </c>
      <c r="H97" s="54">
        <v>0</v>
      </c>
      <c r="I97" s="54" t="s">
        <v>368</v>
      </c>
      <c r="J97" s="54" t="s">
        <v>368</v>
      </c>
      <c r="K97" s="54" t="s">
        <v>368</v>
      </c>
      <c r="L97" s="54" t="s">
        <v>368</v>
      </c>
      <c r="M97" s="54" t="s">
        <v>368</v>
      </c>
      <c r="N97" s="54" t="s">
        <v>368</v>
      </c>
      <c r="O97" s="54" t="s">
        <v>368</v>
      </c>
      <c r="P97" s="54" t="s">
        <v>368</v>
      </c>
      <c r="Q97" s="54" t="s">
        <v>368</v>
      </c>
      <c r="R97" s="54" t="s">
        <v>368</v>
      </c>
      <c r="S97" s="54" t="s">
        <v>368</v>
      </c>
      <c r="T97" s="54">
        <v>1</v>
      </c>
      <c r="U97" s="54" t="s">
        <v>368</v>
      </c>
      <c r="V97" s="54" t="s">
        <v>368</v>
      </c>
      <c r="W97" s="54" t="s">
        <v>368</v>
      </c>
      <c r="X97" s="54" t="s">
        <v>368</v>
      </c>
      <c r="Y97" s="54" t="s">
        <v>368</v>
      </c>
      <c r="Z97" s="54">
        <v>1</v>
      </c>
      <c r="AA97" s="54" t="s">
        <v>368</v>
      </c>
      <c r="AB97" s="54" t="s">
        <v>368</v>
      </c>
      <c r="AC97" s="54" t="s">
        <v>368</v>
      </c>
      <c r="AD97" s="54" t="s">
        <v>368</v>
      </c>
      <c r="AE97" s="54" t="s">
        <v>368</v>
      </c>
      <c r="AF97" s="54">
        <v>0</v>
      </c>
      <c r="AG97" s="54">
        <v>1</v>
      </c>
      <c r="AH97" s="54" t="s">
        <v>368</v>
      </c>
      <c r="AI97" s="54">
        <v>0.97598885196698471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">
        <v>368</v>
      </c>
      <c r="H98" s="54" t="s">
        <v>368</v>
      </c>
      <c r="I98" s="54" t="s">
        <v>368</v>
      </c>
      <c r="J98" s="54" t="s">
        <v>368</v>
      </c>
      <c r="K98" s="54">
        <v>1</v>
      </c>
      <c r="L98" s="54" t="s">
        <v>368</v>
      </c>
      <c r="M98" s="54">
        <v>1</v>
      </c>
      <c r="N98" s="54" t="s">
        <v>368</v>
      </c>
      <c r="O98" s="54" t="s">
        <v>368</v>
      </c>
      <c r="P98" s="54" t="s">
        <v>368</v>
      </c>
      <c r="Q98" s="54" t="s">
        <v>368</v>
      </c>
      <c r="R98" s="54" t="s">
        <v>368</v>
      </c>
      <c r="S98" s="54" t="s">
        <v>368</v>
      </c>
      <c r="T98" s="54" t="s">
        <v>368</v>
      </c>
      <c r="U98" s="54">
        <v>0</v>
      </c>
      <c r="V98" s="54" t="s">
        <v>368</v>
      </c>
      <c r="W98" s="54" t="s">
        <v>368</v>
      </c>
      <c r="X98" s="54" t="s">
        <v>368</v>
      </c>
      <c r="Y98" s="54" t="s">
        <v>368</v>
      </c>
      <c r="Z98" s="54" t="s">
        <v>368</v>
      </c>
      <c r="AA98" s="54" t="s">
        <v>368</v>
      </c>
      <c r="AB98" s="54" t="s">
        <v>368</v>
      </c>
      <c r="AC98" s="54">
        <v>0</v>
      </c>
      <c r="AD98" s="54" t="s">
        <v>368</v>
      </c>
      <c r="AE98" s="54" t="s">
        <v>368</v>
      </c>
      <c r="AF98" s="54" t="s">
        <v>368</v>
      </c>
      <c r="AG98" s="54" t="s">
        <v>368</v>
      </c>
      <c r="AH98" s="54" t="s">
        <v>368</v>
      </c>
      <c r="AI98" s="54">
        <v>1.1004784688995215E-2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v>0.19871537724615354</v>
      </c>
      <c r="H99" s="54">
        <v>0.23943759649379581</v>
      </c>
      <c r="I99" s="54">
        <v>0.10410040699962893</v>
      </c>
      <c r="J99" s="54">
        <v>0.20942630587358441</v>
      </c>
      <c r="K99" s="54">
        <v>0.22815440163552758</v>
      </c>
      <c r="L99" s="54">
        <v>0.51899829114608709</v>
      </c>
      <c r="M99" s="54">
        <v>0.37163424028123393</v>
      </c>
      <c r="N99" s="54">
        <v>4.387855991604097E-2</v>
      </c>
      <c r="O99" s="54">
        <v>9.9815288512016695E-2</v>
      </c>
      <c r="P99" s="54">
        <v>0.13152950782314096</v>
      </c>
      <c r="Q99" s="54">
        <v>0.49871949921496705</v>
      </c>
      <c r="R99" s="54">
        <v>0.54164912722172709</v>
      </c>
      <c r="S99" s="54">
        <v>0.28519116900970765</v>
      </c>
      <c r="T99" s="54">
        <v>0.34658711586687957</v>
      </c>
      <c r="U99" s="54">
        <v>0.64047093805689348</v>
      </c>
      <c r="V99" s="54">
        <v>0.67249809645252134</v>
      </c>
      <c r="W99" s="54">
        <v>0.39721745177109558</v>
      </c>
      <c r="X99" s="54">
        <v>0.579425103253844</v>
      </c>
      <c r="Y99" s="54">
        <v>0.41568124173293985</v>
      </c>
      <c r="Z99" s="54">
        <v>0.32088525268057883</v>
      </c>
      <c r="AA99" s="54">
        <v>0.25402307262801116</v>
      </c>
      <c r="AB99" s="54">
        <v>6.9262580572581875E-2</v>
      </c>
      <c r="AC99" s="54">
        <v>0.33466605787336273</v>
      </c>
      <c r="AD99" s="54">
        <v>0.4823983408218746</v>
      </c>
      <c r="AE99" s="54">
        <v>0.60725188525286466</v>
      </c>
      <c r="AF99" s="54">
        <v>0.3720609223915553</v>
      </c>
      <c r="AG99" s="54">
        <v>0.20459619460781617</v>
      </c>
      <c r="AH99" s="54">
        <v>0.54624467434639423</v>
      </c>
      <c r="AI99" s="54">
        <v>0.39144155266940367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">
        <v>368</v>
      </c>
      <c r="H100" s="54" t="s">
        <v>368</v>
      </c>
      <c r="I100" s="54" t="s">
        <v>368</v>
      </c>
      <c r="J100" s="54" t="s">
        <v>368</v>
      </c>
      <c r="K100" s="54" t="s">
        <v>368</v>
      </c>
      <c r="L100" s="54" t="s">
        <v>368</v>
      </c>
      <c r="M100" s="54" t="s">
        <v>368</v>
      </c>
      <c r="N100" s="54" t="s">
        <v>368</v>
      </c>
      <c r="O100" s="54" t="s">
        <v>368</v>
      </c>
      <c r="P100" s="54" t="s">
        <v>368</v>
      </c>
      <c r="Q100" s="54" t="s">
        <v>368</v>
      </c>
      <c r="R100" s="54">
        <v>0.28775783832739543</v>
      </c>
      <c r="S100" s="54" t="s">
        <v>368</v>
      </c>
      <c r="T100" s="54" t="s">
        <v>368</v>
      </c>
      <c r="U100" s="54" t="s">
        <v>368</v>
      </c>
      <c r="V100" s="54" t="s">
        <v>368</v>
      </c>
      <c r="W100" s="54">
        <v>0.22223785625118758</v>
      </c>
      <c r="X100" s="54" t="s">
        <v>368</v>
      </c>
      <c r="Y100" s="54">
        <v>0</v>
      </c>
      <c r="Z100" s="54" t="s">
        <v>368</v>
      </c>
      <c r="AA100" s="54">
        <v>0</v>
      </c>
      <c r="AB100" s="54">
        <v>6.9262580572581875E-2</v>
      </c>
      <c r="AC100" s="54" t="s">
        <v>368</v>
      </c>
      <c r="AD100" s="54">
        <v>0.4823983408218746</v>
      </c>
      <c r="AE100" s="54">
        <v>0</v>
      </c>
      <c r="AF100" s="54" t="s">
        <v>368</v>
      </c>
      <c r="AG100" s="54" t="s">
        <v>368</v>
      </c>
      <c r="AH100" s="54" t="s">
        <v>368</v>
      </c>
      <c r="AI100" s="54">
        <v>0.19983972876137354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v>0</v>
      </c>
      <c r="H101" s="54">
        <v>0.39425403106965512</v>
      </c>
      <c r="I101" s="54" t="s">
        <v>368</v>
      </c>
      <c r="J101" s="54" t="s">
        <v>368</v>
      </c>
      <c r="K101" s="54">
        <v>0</v>
      </c>
      <c r="L101" s="54" t="s">
        <v>368</v>
      </c>
      <c r="M101" s="54" t="s">
        <v>368</v>
      </c>
      <c r="N101" s="54">
        <v>0</v>
      </c>
      <c r="O101" s="54" t="s">
        <v>368</v>
      </c>
      <c r="P101" s="54" t="s">
        <v>368</v>
      </c>
      <c r="Q101" s="54" t="s">
        <v>368</v>
      </c>
      <c r="R101" s="54" t="s">
        <v>368</v>
      </c>
      <c r="S101" s="54" t="s">
        <v>368</v>
      </c>
      <c r="T101" s="54" t="s">
        <v>368</v>
      </c>
      <c r="U101" s="54" t="s">
        <v>368</v>
      </c>
      <c r="V101" s="54">
        <v>9.052309782608696E-2</v>
      </c>
      <c r="W101" s="54" t="s">
        <v>368</v>
      </c>
      <c r="X101" s="54" t="s">
        <v>368</v>
      </c>
      <c r="Y101" s="54" t="s">
        <v>368</v>
      </c>
      <c r="Z101" s="54" t="s">
        <v>368</v>
      </c>
      <c r="AA101" s="54" t="s">
        <v>368</v>
      </c>
      <c r="AB101" s="54" t="s">
        <v>368</v>
      </c>
      <c r="AC101" s="54" t="s">
        <v>368</v>
      </c>
      <c r="AD101" s="54" t="s">
        <v>368</v>
      </c>
      <c r="AE101" s="54" t="s">
        <v>368</v>
      </c>
      <c r="AF101" s="54">
        <v>0</v>
      </c>
      <c r="AG101" s="54" t="s">
        <v>368</v>
      </c>
      <c r="AH101" s="54" t="s">
        <v>368</v>
      </c>
      <c r="AI101" s="54">
        <v>0.17059164791872558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 t="s">
        <v>368</v>
      </c>
      <c r="H102" s="54" t="s">
        <v>368</v>
      </c>
      <c r="I102" s="54" t="s">
        <v>368</v>
      </c>
      <c r="J102" s="54" t="s">
        <v>368</v>
      </c>
      <c r="K102" s="54" t="s">
        <v>368</v>
      </c>
      <c r="L102" s="54">
        <v>0.50766596905657757</v>
      </c>
      <c r="M102" s="54" t="s">
        <v>368</v>
      </c>
      <c r="N102" s="54" t="s">
        <v>368</v>
      </c>
      <c r="O102" s="54">
        <v>0</v>
      </c>
      <c r="P102" s="54">
        <v>0</v>
      </c>
      <c r="Q102" s="54">
        <v>0</v>
      </c>
      <c r="R102" s="54">
        <v>0.24999996971237784</v>
      </c>
      <c r="S102" s="54" t="s">
        <v>368</v>
      </c>
      <c r="T102" s="54">
        <v>0</v>
      </c>
      <c r="U102" s="54">
        <v>0</v>
      </c>
      <c r="V102" s="54" t="s">
        <v>368</v>
      </c>
      <c r="W102" s="54" t="s">
        <v>368</v>
      </c>
      <c r="X102" s="54">
        <v>0.48692104383305301</v>
      </c>
      <c r="Y102" s="54" t="s">
        <v>368</v>
      </c>
      <c r="Z102" s="54">
        <v>1.0495342807595707E-2</v>
      </c>
      <c r="AA102" s="54" t="s">
        <v>368</v>
      </c>
      <c r="AB102" s="54" t="s">
        <v>368</v>
      </c>
      <c r="AC102" s="54">
        <v>0</v>
      </c>
      <c r="AD102" s="54" t="s">
        <v>368</v>
      </c>
      <c r="AE102" s="54" t="s">
        <v>368</v>
      </c>
      <c r="AF102" s="54" t="s">
        <v>368</v>
      </c>
      <c r="AG102" s="54" t="s">
        <v>368</v>
      </c>
      <c r="AH102" s="54">
        <v>0</v>
      </c>
      <c r="AI102" s="54">
        <v>0.16458633592725169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 t="s">
        <v>368</v>
      </c>
      <c r="H103" s="54">
        <v>0.56662754651475278</v>
      </c>
      <c r="I103" s="54" t="s">
        <v>368</v>
      </c>
      <c r="J103" s="54" t="s">
        <v>368</v>
      </c>
      <c r="K103" s="54">
        <v>0</v>
      </c>
      <c r="L103" s="54" t="s">
        <v>368</v>
      </c>
      <c r="M103" s="54" t="s">
        <v>368</v>
      </c>
      <c r="N103" s="54" t="s">
        <v>368</v>
      </c>
      <c r="O103" s="54">
        <v>0</v>
      </c>
      <c r="P103" s="54" t="s">
        <v>368</v>
      </c>
      <c r="Q103" s="54">
        <v>0</v>
      </c>
      <c r="R103" s="54" t="s">
        <v>368</v>
      </c>
      <c r="S103" s="54" t="s">
        <v>368</v>
      </c>
      <c r="T103" s="54" t="s">
        <v>368</v>
      </c>
      <c r="U103" s="54">
        <v>0.91</v>
      </c>
      <c r="V103" s="54" t="s">
        <v>368</v>
      </c>
      <c r="W103" s="54" t="s">
        <v>368</v>
      </c>
      <c r="X103" s="54">
        <v>0</v>
      </c>
      <c r="Y103" s="54" t="s">
        <v>368</v>
      </c>
      <c r="Z103" s="54" t="s">
        <v>368</v>
      </c>
      <c r="AA103" s="54" t="s">
        <v>368</v>
      </c>
      <c r="AB103" s="54" t="s">
        <v>368</v>
      </c>
      <c r="AC103" s="54">
        <v>0</v>
      </c>
      <c r="AD103" s="54" t="s">
        <v>368</v>
      </c>
      <c r="AE103" s="54" t="s">
        <v>368</v>
      </c>
      <c r="AF103" s="54" t="s">
        <v>368</v>
      </c>
      <c r="AG103" s="54" t="s">
        <v>368</v>
      </c>
      <c r="AH103" s="54">
        <v>0</v>
      </c>
      <c r="AI103" s="54">
        <v>0.70084349385218414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>
        <v>0.25481812123694136</v>
      </c>
      <c r="H104" s="54" t="s">
        <v>368</v>
      </c>
      <c r="I104" s="54">
        <v>0</v>
      </c>
      <c r="J104" s="54">
        <v>0.20942630587358441</v>
      </c>
      <c r="K104" s="54" t="s">
        <v>368</v>
      </c>
      <c r="L104" s="54" t="s">
        <v>368</v>
      </c>
      <c r="M104" s="54">
        <v>0.29784662145918833</v>
      </c>
      <c r="N104" s="54">
        <v>8.2495354066504475E-2</v>
      </c>
      <c r="O104" s="54">
        <v>0</v>
      </c>
      <c r="P104" s="54">
        <v>0.24192604829666309</v>
      </c>
      <c r="Q104" s="54">
        <v>0.86757513581871915</v>
      </c>
      <c r="R104" s="54">
        <v>0.14999990906912702</v>
      </c>
      <c r="S104" s="54">
        <v>0.34976233725503775</v>
      </c>
      <c r="T104" s="54">
        <v>0.99725602380126677</v>
      </c>
      <c r="U104" s="54">
        <v>0</v>
      </c>
      <c r="V104" s="54">
        <v>1</v>
      </c>
      <c r="W104" s="54" t="s">
        <v>368</v>
      </c>
      <c r="X104" s="54" t="s">
        <v>368</v>
      </c>
      <c r="Y104" s="54">
        <v>0.17358898386720051</v>
      </c>
      <c r="Z104" s="54" t="s">
        <v>368</v>
      </c>
      <c r="AA104" s="54">
        <v>0.23280791311127647</v>
      </c>
      <c r="AB104" s="54" t="s">
        <v>368</v>
      </c>
      <c r="AC104" s="54" t="s">
        <v>368</v>
      </c>
      <c r="AD104" s="54" t="s">
        <v>368</v>
      </c>
      <c r="AE104" s="54">
        <v>0.58342221168773634</v>
      </c>
      <c r="AF104" s="54" t="s">
        <v>368</v>
      </c>
      <c r="AG104" s="54">
        <v>0</v>
      </c>
      <c r="AH104" s="54" t="s">
        <v>368</v>
      </c>
      <c r="AI104" s="54">
        <v>0.30573988022113646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 t="s">
        <v>368</v>
      </c>
      <c r="H105" s="54">
        <v>0.6403407376756437</v>
      </c>
      <c r="I105" s="54" t="s">
        <v>368</v>
      </c>
      <c r="J105" s="54" t="s">
        <v>368</v>
      </c>
      <c r="K105" s="54">
        <v>0</v>
      </c>
      <c r="L105" s="54" t="s">
        <v>368</v>
      </c>
      <c r="M105" s="54" t="s">
        <v>368</v>
      </c>
      <c r="N105" s="54" t="s">
        <v>368</v>
      </c>
      <c r="O105" s="54">
        <v>0</v>
      </c>
      <c r="P105" s="54" t="s">
        <v>368</v>
      </c>
      <c r="Q105" s="54">
        <v>0</v>
      </c>
      <c r="R105" s="54">
        <v>0.30573556283291331</v>
      </c>
      <c r="S105" s="54">
        <v>0</v>
      </c>
      <c r="T105" s="54" t="s">
        <v>368</v>
      </c>
      <c r="U105" s="54">
        <v>0</v>
      </c>
      <c r="V105" s="54">
        <v>1</v>
      </c>
      <c r="W105" s="54" t="s">
        <v>368</v>
      </c>
      <c r="X105" s="54">
        <v>0</v>
      </c>
      <c r="Y105" s="54">
        <v>0</v>
      </c>
      <c r="Z105" s="54">
        <v>0</v>
      </c>
      <c r="AA105" s="54" t="s">
        <v>368</v>
      </c>
      <c r="AB105" s="54" t="s">
        <v>368</v>
      </c>
      <c r="AC105" s="54">
        <v>0</v>
      </c>
      <c r="AD105" s="54" t="s">
        <v>368</v>
      </c>
      <c r="AE105" s="54">
        <v>0</v>
      </c>
      <c r="AF105" s="54" t="s">
        <v>368</v>
      </c>
      <c r="AG105" s="54" t="s">
        <v>368</v>
      </c>
      <c r="AH105" s="54" t="s">
        <v>368</v>
      </c>
      <c r="AI105" s="54">
        <v>9.9121329471275943E-2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 t="s">
        <v>368</v>
      </c>
      <c r="H106" s="54">
        <v>0.78629472120742061</v>
      </c>
      <c r="I106" s="54" t="s">
        <v>368</v>
      </c>
      <c r="J106" s="54" t="s">
        <v>368</v>
      </c>
      <c r="K106" s="54">
        <v>0.74644268031508176</v>
      </c>
      <c r="L106" s="54" t="s">
        <v>368</v>
      </c>
      <c r="M106" s="54" t="s">
        <v>368</v>
      </c>
      <c r="N106" s="54" t="s">
        <v>368</v>
      </c>
      <c r="O106" s="54" t="s">
        <v>368</v>
      </c>
      <c r="P106" s="54" t="s">
        <v>368</v>
      </c>
      <c r="Q106" s="54">
        <v>1</v>
      </c>
      <c r="R106" s="54">
        <v>1</v>
      </c>
      <c r="S106" s="54" t="s">
        <v>368</v>
      </c>
      <c r="T106" s="54">
        <v>0.85000000000000009</v>
      </c>
      <c r="U106" s="54">
        <v>1</v>
      </c>
      <c r="V106" s="54" t="s">
        <v>368</v>
      </c>
      <c r="W106" s="54">
        <v>0.54992069203635996</v>
      </c>
      <c r="X106" s="54">
        <v>1</v>
      </c>
      <c r="Y106" s="54">
        <v>1</v>
      </c>
      <c r="Z106" s="54">
        <v>1</v>
      </c>
      <c r="AA106" s="54" t="s">
        <v>368</v>
      </c>
      <c r="AB106" s="54" t="s">
        <v>368</v>
      </c>
      <c r="AC106" s="54">
        <v>0</v>
      </c>
      <c r="AD106" s="54" t="s">
        <v>368</v>
      </c>
      <c r="AE106" s="54">
        <v>1</v>
      </c>
      <c r="AF106" s="54" t="s">
        <v>368</v>
      </c>
      <c r="AG106" s="54" t="s">
        <v>368</v>
      </c>
      <c r="AH106" s="54">
        <v>1</v>
      </c>
      <c r="AI106" s="54">
        <v>0.89772210008150199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 t="s">
        <v>368</v>
      </c>
      <c r="H107" s="54" t="s">
        <v>368</v>
      </c>
      <c r="I107" s="54" t="s">
        <v>368</v>
      </c>
      <c r="J107" s="54" t="s">
        <v>368</v>
      </c>
      <c r="K107" s="54" t="s">
        <v>368</v>
      </c>
      <c r="L107" s="54" t="s">
        <v>368</v>
      </c>
      <c r="M107" s="54">
        <v>0.54505801744178883</v>
      </c>
      <c r="N107" s="54" t="s">
        <v>368</v>
      </c>
      <c r="O107" s="54">
        <v>0</v>
      </c>
      <c r="P107" s="54" t="s">
        <v>368</v>
      </c>
      <c r="Q107" s="54">
        <v>1</v>
      </c>
      <c r="R107" s="54">
        <v>1</v>
      </c>
      <c r="S107" s="54" t="s">
        <v>368</v>
      </c>
      <c r="T107" s="54" t="s">
        <v>368</v>
      </c>
      <c r="U107" s="54" t="s">
        <v>368</v>
      </c>
      <c r="V107" s="54">
        <v>1</v>
      </c>
      <c r="W107" s="54" t="s">
        <v>368</v>
      </c>
      <c r="X107" s="54" t="s">
        <v>368</v>
      </c>
      <c r="Y107" s="54" t="s">
        <v>368</v>
      </c>
      <c r="Z107" s="54" t="s">
        <v>368</v>
      </c>
      <c r="AA107" s="54" t="s">
        <v>368</v>
      </c>
      <c r="AB107" s="54" t="s">
        <v>368</v>
      </c>
      <c r="AC107" s="54">
        <v>0.6781101662320369</v>
      </c>
      <c r="AD107" s="54" t="s">
        <v>368</v>
      </c>
      <c r="AE107" s="54">
        <v>1</v>
      </c>
      <c r="AF107" s="54">
        <v>1</v>
      </c>
      <c r="AG107" s="54">
        <v>1</v>
      </c>
      <c r="AH107" s="54">
        <v>1</v>
      </c>
      <c r="AI107" s="54">
        <v>0.71979786255505229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 t="s">
        <v>368</v>
      </c>
      <c r="H108" s="54">
        <v>0.68267728160180208</v>
      </c>
      <c r="I108" s="54" t="s">
        <v>368</v>
      </c>
      <c r="J108" s="54" t="s">
        <v>368</v>
      </c>
      <c r="K108" s="54">
        <v>0</v>
      </c>
      <c r="L108" s="54" t="s">
        <v>368</v>
      </c>
      <c r="M108" s="54" t="s">
        <v>368</v>
      </c>
      <c r="N108" s="54" t="s">
        <v>368</v>
      </c>
      <c r="O108" s="54">
        <v>0</v>
      </c>
      <c r="P108" s="54" t="s">
        <v>368</v>
      </c>
      <c r="Q108" s="54">
        <v>0</v>
      </c>
      <c r="R108" s="54" t="s">
        <v>368</v>
      </c>
      <c r="S108" s="54" t="s">
        <v>368</v>
      </c>
      <c r="T108" s="54" t="s">
        <v>368</v>
      </c>
      <c r="U108" s="54">
        <v>0</v>
      </c>
      <c r="V108" s="54" t="s">
        <v>368</v>
      </c>
      <c r="W108" s="54" t="s">
        <v>368</v>
      </c>
      <c r="X108" s="54" t="s">
        <v>368</v>
      </c>
      <c r="Y108" s="54" t="s">
        <v>368</v>
      </c>
      <c r="Z108" s="54" t="s">
        <v>368</v>
      </c>
      <c r="AA108" s="54" t="s">
        <v>368</v>
      </c>
      <c r="AB108" s="54" t="s">
        <v>368</v>
      </c>
      <c r="AC108" s="54" t="s">
        <v>368</v>
      </c>
      <c r="AD108" s="54" t="s">
        <v>368</v>
      </c>
      <c r="AE108" s="54" t="s">
        <v>368</v>
      </c>
      <c r="AF108" s="54" t="s">
        <v>368</v>
      </c>
      <c r="AG108" s="54" t="s">
        <v>368</v>
      </c>
      <c r="AH108" s="54" t="s">
        <v>368</v>
      </c>
      <c r="AI108" s="54">
        <v>0.16444352452355765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 t="s">
        <v>368</v>
      </c>
      <c r="H109" s="54">
        <v>9.8625212833398465E-2</v>
      </c>
      <c r="I109" s="54" t="s">
        <v>368</v>
      </c>
      <c r="J109" s="54" t="s">
        <v>368</v>
      </c>
      <c r="K109" s="54">
        <v>0.24999293555648869</v>
      </c>
      <c r="L109" s="54" t="s">
        <v>368</v>
      </c>
      <c r="M109" s="54" t="s">
        <v>368</v>
      </c>
      <c r="N109" s="54" t="s">
        <v>368</v>
      </c>
      <c r="O109" s="54" t="s">
        <v>368</v>
      </c>
      <c r="P109" s="54" t="s">
        <v>368</v>
      </c>
      <c r="Q109" s="54">
        <v>0</v>
      </c>
      <c r="R109" s="54">
        <v>0.35</v>
      </c>
      <c r="S109" s="54" t="s">
        <v>368</v>
      </c>
      <c r="T109" s="54" t="s">
        <v>368</v>
      </c>
      <c r="U109" s="54">
        <v>0.66246048556549297</v>
      </c>
      <c r="V109" s="54">
        <v>1</v>
      </c>
      <c r="W109" s="54" t="s">
        <v>368</v>
      </c>
      <c r="X109" s="54">
        <v>0</v>
      </c>
      <c r="Y109" s="54" t="s">
        <v>368</v>
      </c>
      <c r="Z109" s="54" t="s">
        <v>368</v>
      </c>
      <c r="AA109" s="54" t="s">
        <v>368</v>
      </c>
      <c r="AB109" s="54" t="s">
        <v>368</v>
      </c>
      <c r="AC109" s="54">
        <v>0.4562495256336162</v>
      </c>
      <c r="AD109" s="54" t="s">
        <v>368</v>
      </c>
      <c r="AE109" s="54" t="s">
        <v>368</v>
      </c>
      <c r="AF109" s="54" t="s">
        <v>368</v>
      </c>
      <c r="AG109" s="54" t="s">
        <v>368</v>
      </c>
      <c r="AH109" s="54" t="s">
        <v>368</v>
      </c>
      <c r="AI109" s="54">
        <v>0.21309794212201114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">
        <v>368</v>
      </c>
      <c r="H110" s="54" t="s">
        <v>368</v>
      </c>
      <c r="I110" s="54" t="s">
        <v>368</v>
      </c>
      <c r="J110" s="54" t="s">
        <v>368</v>
      </c>
      <c r="K110" s="54" t="s">
        <v>368</v>
      </c>
      <c r="L110" s="54">
        <v>0</v>
      </c>
      <c r="M110" s="54" t="s">
        <v>368</v>
      </c>
      <c r="N110" s="54" t="s">
        <v>368</v>
      </c>
      <c r="O110" s="54" t="s">
        <v>368</v>
      </c>
      <c r="P110" s="54" t="s">
        <v>368</v>
      </c>
      <c r="Q110" s="54" t="s">
        <v>368</v>
      </c>
      <c r="R110" s="54" t="s">
        <v>368</v>
      </c>
      <c r="S110" s="54" t="s">
        <v>368</v>
      </c>
      <c r="T110" s="54" t="s">
        <v>368</v>
      </c>
      <c r="U110" s="54">
        <v>0</v>
      </c>
      <c r="V110" s="54" t="s">
        <v>368</v>
      </c>
      <c r="W110" s="54" t="s">
        <v>368</v>
      </c>
      <c r="X110" s="54" t="s">
        <v>368</v>
      </c>
      <c r="Y110" s="54" t="s">
        <v>368</v>
      </c>
      <c r="Z110" s="54" t="s">
        <v>368</v>
      </c>
      <c r="AA110" s="54" t="s">
        <v>368</v>
      </c>
      <c r="AB110" s="54" t="s">
        <v>368</v>
      </c>
      <c r="AC110" s="54" t="s">
        <v>368</v>
      </c>
      <c r="AD110" s="54" t="s">
        <v>368</v>
      </c>
      <c r="AE110" s="54" t="s">
        <v>368</v>
      </c>
      <c r="AF110" s="54" t="s">
        <v>368</v>
      </c>
      <c r="AG110" s="54" t="s">
        <v>368</v>
      </c>
      <c r="AH110" s="54" t="s">
        <v>368</v>
      </c>
      <c r="AI110" s="54"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">
        <v>368</v>
      </c>
      <c r="H111" s="54">
        <v>0</v>
      </c>
      <c r="I111" s="54" t="s">
        <v>368</v>
      </c>
      <c r="J111" s="54" t="s">
        <v>368</v>
      </c>
      <c r="K111" s="54" t="s">
        <v>368</v>
      </c>
      <c r="L111" s="54" t="s">
        <v>368</v>
      </c>
      <c r="M111" s="54" t="s">
        <v>368</v>
      </c>
      <c r="N111" s="54" t="s">
        <v>368</v>
      </c>
      <c r="O111" s="54" t="s">
        <v>368</v>
      </c>
      <c r="P111" s="54" t="s">
        <v>368</v>
      </c>
      <c r="Q111" s="54" t="s">
        <v>368</v>
      </c>
      <c r="R111" s="54" t="s">
        <v>368</v>
      </c>
      <c r="S111" s="54" t="s">
        <v>368</v>
      </c>
      <c r="T111" s="54" t="s">
        <v>368</v>
      </c>
      <c r="U111" s="54" t="s">
        <v>368</v>
      </c>
      <c r="V111" s="54" t="s">
        <v>368</v>
      </c>
      <c r="W111" s="54" t="s">
        <v>368</v>
      </c>
      <c r="X111" s="54" t="s">
        <v>368</v>
      </c>
      <c r="Y111" s="54" t="s">
        <v>368</v>
      </c>
      <c r="Z111" s="54" t="s">
        <v>368</v>
      </c>
      <c r="AA111" s="54" t="s">
        <v>368</v>
      </c>
      <c r="AB111" s="54" t="s">
        <v>368</v>
      </c>
      <c r="AC111" s="54" t="s">
        <v>368</v>
      </c>
      <c r="AD111" s="54" t="s">
        <v>368</v>
      </c>
      <c r="AE111" s="54" t="s">
        <v>368</v>
      </c>
      <c r="AF111" s="54" t="s">
        <v>368</v>
      </c>
      <c r="AG111" s="54" t="s">
        <v>368</v>
      </c>
      <c r="AH111" s="54">
        <v>1</v>
      </c>
      <c r="AI111" s="54">
        <v>0.31218890543614364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">
        <v>368</v>
      </c>
      <c r="H112" s="54" t="s">
        <v>368</v>
      </c>
      <c r="I112" s="54" t="s">
        <v>368</v>
      </c>
      <c r="J112" s="54" t="s">
        <v>368</v>
      </c>
      <c r="K112" s="54" t="s">
        <v>368</v>
      </c>
      <c r="L112" s="54" t="s">
        <v>368</v>
      </c>
      <c r="M112" s="54" t="s">
        <v>368</v>
      </c>
      <c r="N112" s="54" t="s">
        <v>368</v>
      </c>
      <c r="O112" s="54" t="s">
        <v>368</v>
      </c>
      <c r="P112" s="54" t="s">
        <v>368</v>
      </c>
      <c r="Q112" s="54" t="s">
        <v>368</v>
      </c>
      <c r="R112" s="54" t="s">
        <v>368</v>
      </c>
      <c r="S112" s="54" t="s">
        <v>368</v>
      </c>
      <c r="T112" s="54" t="s">
        <v>368</v>
      </c>
      <c r="U112" s="54" t="s">
        <v>368</v>
      </c>
      <c r="V112" s="54" t="s">
        <v>368</v>
      </c>
      <c r="W112" s="54" t="s">
        <v>368</v>
      </c>
      <c r="X112" s="54" t="s">
        <v>368</v>
      </c>
      <c r="Y112" s="54" t="s">
        <v>368</v>
      </c>
      <c r="Z112" s="54" t="s">
        <v>368</v>
      </c>
      <c r="AA112" s="54" t="s">
        <v>368</v>
      </c>
      <c r="AB112" s="54" t="s">
        <v>368</v>
      </c>
      <c r="AC112" s="54" t="s">
        <v>368</v>
      </c>
      <c r="AD112" s="54" t="s">
        <v>368</v>
      </c>
      <c r="AE112" s="54" t="s">
        <v>368</v>
      </c>
      <c r="AF112" s="54" t="s">
        <v>368</v>
      </c>
      <c r="AG112" s="54" t="s">
        <v>368</v>
      </c>
      <c r="AH112" s="54" t="s">
        <v>368</v>
      </c>
      <c r="AI112" s="54" t="s">
        <v>368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">
        <v>368</v>
      </c>
      <c r="H113" s="54" t="s">
        <v>368</v>
      </c>
      <c r="I113" s="54">
        <v>1</v>
      </c>
      <c r="J113" s="54" t="s">
        <v>368</v>
      </c>
      <c r="K113" s="54" t="s">
        <v>368</v>
      </c>
      <c r="L113" s="54" t="s">
        <v>368</v>
      </c>
      <c r="M113" s="54" t="s">
        <v>368</v>
      </c>
      <c r="N113" s="54" t="s">
        <v>368</v>
      </c>
      <c r="O113" s="54" t="s">
        <v>368</v>
      </c>
      <c r="P113" s="54" t="s">
        <v>368</v>
      </c>
      <c r="Q113" s="54" t="s">
        <v>368</v>
      </c>
      <c r="R113" s="54" t="s">
        <v>368</v>
      </c>
      <c r="S113" s="54" t="s">
        <v>368</v>
      </c>
      <c r="T113" s="54" t="s">
        <v>368</v>
      </c>
      <c r="U113" s="54" t="s">
        <v>368</v>
      </c>
      <c r="V113" s="54" t="s">
        <v>368</v>
      </c>
      <c r="W113" s="54" t="s">
        <v>368</v>
      </c>
      <c r="X113" s="54" t="s">
        <v>368</v>
      </c>
      <c r="Y113" s="54" t="s">
        <v>368</v>
      </c>
      <c r="Z113" s="54" t="s">
        <v>368</v>
      </c>
      <c r="AA113" s="54" t="s">
        <v>368</v>
      </c>
      <c r="AB113" s="54" t="s">
        <v>368</v>
      </c>
      <c r="AC113" s="54" t="s">
        <v>368</v>
      </c>
      <c r="AD113" s="54" t="s">
        <v>368</v>
      </c>
      <c r="AE113" s="54" t="s">
        <v>368</v>
      </c>
      <c r="AF113" s="54" t="s">
        <v>368</v>
      </c>
      <c r="AG113" s="54" t="s">
        <v>368</v>
      </c>
      <c r="AH113" s="54" t="s">
        <v>368</v>
      </c>
      <c r="AI113" s="54"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">
        <v>368</v>
      </c>
      <c r="H114" s="54" t="s">
        <v>368</v>
      </c>
      <c r="I114" s="54" t="s">
        <v>368</v>
      </c>
      <c r="J114" s="54" t="s">
        <v>368</v>
      </c>
      <c r="K114" s="54" t="s">
        <v>368</v>
      </c>
      <c r="L114" s="54">
        <v>1</v>
      </c>
      <c r="M114" s="54" t="s">
        <v>368</v>
      </c>
      <c r="N114" s="54" t="s">
        <v>368</v>
      </c>
      <c r="O114" s="54" t="s">
        <v>368</v>
      </c>
      <c r="P114" s="54">
        <v>0</v>
      </c>
      <c r="Q114" s="54">
        <v>1</v>
      </c>
      <c r="R114" s="54">
        <v>1</v>
      </c>
      <c r="S114" s="54">
        <v>1</v>
      </c>
      <c r="T114" s="54" t="s">
        <v>368</v>
      </c>
      <c r="U114" s="54" t="s">
        <v>368</v>
      </c>
      <c r="V114" s="54" t="s">
        <v>368</v>
      </c>
      <c r="W114" s="54">
        <v>1</v>
      </c>
      <c r="X114" s="54">
        <v>1</v>
      </c>
      <c r="Y114" s="54" t="s">
        <v>368</v>
      </c>
      <c r="Z114" s="54" t="s">
        <v>368</v>
      </c>
      <c r="AA114" s="54">
        <v>1</v>
      </c>
      <c r="AB114" s="54" t="s">
        <v>368</v>
      </c>
      <c r="AC114" s="54">
        <v>0.6673096734685422</v>
      </c>
      <c r="AD114" s="54" t="s">
        <v>368</v>
      </c>
      <c r="AE114" s="54">
        <v>1</v>
      </c>
      <c r="AF114" s="54" t="s">
        <v>368</v>
      </c>
      <c r="AG114" s="54" t="s">
        <v>368</v>
      </c>
      <c r="AH114" s="54">
        <v>1</v>
      </c>
      <c r="AI114" s="54">
        <v>0.84219554833122678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 t="s">
        <v>368</v>
      </c>
      <c r="H115" s="54">
        <v>0.43712468261794335</v>
      </c>
      <c r="I115" s="54" t="s">
        <v>368</v>
      </c>
      <c r="J115" s="54" t="s">
        <v>368</v>
      </c>
      <c r="K115" s="54" t="s">
        <v>368</v>
      </c>
      <c r="L115" s="54" t="s">
        <v>368</v>
      </c>
      <c r="M115" s="54" t="s">
        <v>368</v>
      </c>
      <c r="N115" s="54" t="s">
        <v>368</v>
      </c>
      <c r="O115" s="54">
        <v>1</v>
      </c>
      <c r="P115" s="54" t="s">
        <v>368</v>
      </c>
      <c r="Q115" s="54">
        <v>1</v>
      </c>
      <c r="R115" s="54" t="s">
        <v>368</v>
      </c>
      <c r="S115" s="54" t="s">
        <v>368</v>
      </c>
      <c r="T115" s="54" t="s">
        <v>368</v>
      </c>
      <c r="U115" s="54">
        <v>0</v>
      </c>
      <c r="V115" s="54" t="s">
        <v>368</v>
      </c>
      <c r="W115" s="54" t="s">
        <v>368</v>
      </c>
      <c r="X115" s="54">
        <v>0.99999999999999989</v>
      </c>
      <c r="Y115" s="54" t="s">
        <v>368</v>
      </c>
      <c r="Z115" s="54" t="s">
        <v>368</v>
      </c>
      <c r="AA115" s="54" t="s">
        <v>368</v>
      </c>
      <c r="AB115" s="54" t="s">
        <v>368</v>
      </c>
      <c r="AC115" s="54" t="s">
        <v>368</v>
      </c>
      <c r="AD115" s="54" t="s">
        <v>368</v>
      </c>
      <c r="AE115" s="54" t="s">
        <v>368</v>
      </c>
      <c r="AF115" s="54" t="s">
        <v>368</v>
      </c>
      <c r="AG115" s="54" t="s">
        <v>368</v>
      </c>
      <c r="AH115" s="54">
        <v>1</v>
      </c>
      <c r="AI115" s="54">
        <v>0.4163825783095732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v>0.44259395218613995</v>
      </c>
      <c r="H116" s="54">
        <v>0.91333874451182251</v>
      </c>
      <c r="I116" s="54">
        <v>0.86973029296130511</v>
      </c>
      <c r="J116" s="54">
        <v>0.73631801430739219</v>
      </c>
      <c r="K116" s="54">
        <v>0.61635031295157439</v>
      </c>
      <c r="L116" s="54">
        <v>0.46848967229602712</v>
      </c>
      <c r="M116" s="54">
        <v>0.75859770501424439</v>
      </c>
      <c r="N116" s="54">
        <v>0.35592000682264047</v>
      </c>
      <c r="O116" s="54">
        <v>0.78636208245631023</v>
      </c>
      <c r="P116" s="54">
        <v>0.75116494152042579</v>
      </c>
      <c r="Q116" s="54">
        <v>0.74087899353375719</v>
      </c>
      <c r="R116" s="54">
        <v>0.63521438581078371</v>
      </c>
      <c r="S116" s="54">
        <v>0.80972561356561612</v>
      </c>
      <c r="T116" s="54">
        <v>0.75452657174920812</v>
      </c>
      <c r="U116" s="54">
        <v>0.81873103180397466</v>
      </c>
      <c r="V116" s="54">
        <v>0.8018811918706239</v>
      </c>
      <c r="W116" s="54">
        <v>0.70845306548038234</v>
      </c>
      <c r="X116" s="54">
        <v>0.59603269450473284</v>
      </c>
      <c r="Y116" s="54">
        <v>0.74501848152619565</v>
      </c>
      <c r="Z116" s="54">
        <v>0.80214559090536786</v>
      </c>
      <c r="AA116" s="54">
        <v>0.7711909383683011</v>
      </c>
      <c r="AB116" s="54">
        <v>0.65377050000054371</v>
      </c>
      <c r="AC116" s="54">
        <v>0.17206183297824107</v>
      </c>
      <c r="AD116" s="54">
        <v>0.81957816057635335</v>
      </c>
      <c r="AE116" s="54">
        <v>0.72141134955991626</v>
      </c>
      <c r="AF116" s="54">
        <v>0.70174397872028049</v>
      </c>
      <c r="AG116" s="54">
        <v>0.86389027534753149</v>
      </c>
      <c r="AH116" s="54">
        <v>0.57061536509721777</v>
      </c>
      <c r="AI116" s="54">
        <v>0.70914396507256328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">
        <v>368</v>
      </c>
      <c r="H117" s="54">
        <v>1</v>
      </c>
      <c r="I117" s="54">
        <v>0.98013852911610821</v>
      </c>
      <c r="J117" s="54">
        <v>0.89999873408106945</v>
      </c>
      <c r="K117" s="54">
        <v>1</v>
      </c>
      <c r="L117" s="55">
        <v>0.75000048211265624</v>
      </c>
      <c r="M117" s="54" t="s">
        <v>368</v>
      </c>
      <c r="N117" s="54">
        <v>1</v>
      </c>
      <c r="O117" s="54">
        <v>1</v>
      </c>
      <c r="P117" s="54">
        <v>1</v>
      </c>
      <c r="Q117" s="54" t="s">
        <v>368</v>
      </c>
      <c r="R117" s="54" t="s">
        <v>368</v>
      </c>
      <c r="S117" s="54">
        <v>1</v>
      </c>
      <c r="T117" s="54" t="s">
        <v>368</v>
      </c>
      <c r="U117" s="54">
        <v>1</v>
      </c>
      <c r="V117" s="54">
        <v>0.79278510862475537</v>
      </c>
      <c r="W117" s="54">
        <v>0.70000000165826159</v>
      </c>
      <c r="X117" s="54">
        <v>1.0000000000000002</v>
      </c>
      <c r="Y117" s="54">
        <v>0.99999999999999989</v>
      </c>
      <c r="Z117" s="54">
        <v>1</v>
      </c>
      <c r="AA117" s="54">
        <v>1</v>
      </c>
      <c r="AB117" s="54">
        <v>0.8</v>
      </c>
      <c r="AC117" s="54" t="s">
        <v>368</v>
      </c>
      <c r="AD117" s="54">
        <v>0.95</v>
      </c>
      <c r="AE117" s="54">
        <v>1</v>
      </c>
      <c r="AF117" s="54">
        <v>1</v>
      </c>
      <c r="AG117" s="54">
        <v>1</v>
      </c>
      <c r="AH117" s="54">
        <v>1</v>
      </c>
      <c r="AI117" s="54">
        <v>0.96320066938605708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v>0.3</v>
      </c>
      <c r="H118" s="54" t="s">
        <v>368</v>
      </c>
      <c r="I118" s="54" t="s">
        <v>368</v>
      </c>
      <c r="J118" s="54" t="s">
        <v>368</v>
      </c>
      <c r="K118" s="54">
        <v>1</v>
      </c>
      <c r="L118" s="54" t="s">
        <v>368</v>
      </c>
      <c r="M118" s="54">
        <v>1</v>
      </c>
      <c r="N118" s="54">
        <v>1</v>
      </c>
      <c r="O118" s="54">
        <v>1</v>
      </c>
      <c r="P118" s="54">
        <v>0.41614007980546069</v>
      </c>
      <c r="Q118" s="54">
        <v>1</v>
      </c>
      <c r="R118" s="54">
        <v>0.84999999514406432</v>
      </c>
      <c r="S118" s="54" t="s">
        <v>368</v>
      </c>
      <c r="T118" s="54">
        <v>0.95000000000000007</v>
      </c>
      <c r="U118" s="54">
        <v>1</v>
      </c>
      <c r="V118" s="54" t="s">
        <v>368</v>
      </c>
      <c r="W118" s="54">
        <v>1</v>
      </c>
      <c r="X118" s="54">
        <v>0</v>
      </c>
      <c r="Y118" s="54" t="s">
        <v>368</v>
      </c>
      <c r="Z118" s="54">
        <v>1</v>
      </c>
      <c r="AA118" s="54">
        <v>1</v>
      </c>
      <c r="AB118" s="54" t="s">
        <v>368</v>
      </c>
      <c r="AC118" s="54">
        <v>0</v>
      </c>
      <c r="AD118" s="54">
        <v>0.95</v>
      </c>
      <c r="AE118" s="54">
        <v>1</v>
      </c>
      <c r="AF118" s="54">
        <v>1</v>
      </c>
      <c r="AG118" s="54" t="s">
        <v>368</v>
      </c>
      <c r="AH118" s="54" t="s">
        <v>368</v>
      </c>
      <c r="AI118" s="54">
        <v>0.77757099773755889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">
        <v>368</v>
      </c>
      <c r="H119" s="54" t="s">
        <v>368</v>
      </c>
      <c r="I119" s="54" t="s">
        <v>368</v>
      </c>
      <c r="J119" s="54" t="s">
        <v>368</v>
      </c>
      <c r="K119" s="54">
        <v>0</v>
      </c>
      <c r="L119" s="54" t="s">
        <v>368</v>
      </c>
      <c r="M119" s="54" t="s">
        <v>368</v>
      </c>
      <c r="N119" s="54" t="s">
        <v>368</v>
      </c>
      <c r="O119" s="54" t="s">
        <v>368</v>
      </c>
      <c r="P119" s="54" t="s">
        <v>368</v>
      </c>
      <c r="Q119" s="54" t="s">
        <v>368</v>
      </c>
      <c r="R119" s="54">
        <v>1</v>
      </c>
      <c r="S119" s="54" t="s">
        <v>368</v>
      </c>
      <c r="T119" s="54">
        <v>0.95</v>
      </c>
      <c r="U119" s="54">
        <v>1</v>
      </c>
      <c r="V119" s="54" t="s">
        <v>368</v>
      </c>
      <c r="W119" s="54" t="s">
        <v>368</v>
      </c>
      <c r="X119" s="54">
        <v>1</v>
      </c>
      <c r="Y119" s="54" t="s">
        <v>368</v>
      </c>
      <c r="Z119" s="54" t="s">
        <v>368</v>
      </c>
      <c r="AA119" s="54" t="s">
        <v>368</v>
      </c>
      <c r="AB119" s="54" t="s">
        <v>368</v>
      </c>
      <c r="AC119" s="54">
        <v>0</v>
      </c>
      <c r="AD119" s="54" t="s">
        <v>368</v>
      </c>
      <c r="AE119" s="54">
        <v>1</v>
      </c>
      <c r="AF119" s="54" t="s">
        <v>368</v>
      </c>
      <c r="AG119" s="54">
        <v>1</v>
      </c>
      <c r="AH119" s="54" t="s">
        <v>368</v>
      </c>
      <c r="AI119" s="54">
        <v>0.81158592854544909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">
        <v>368</v>
      </c>
      <c r="H120" s="54" t="s">
        <v>368</v>
      </c>
      <c r="I120" s="54" t="s">
        <v>368</v>
      </c>
      <c r="J120" s="54" t="s">
        <v>368</v>
      </c>
      <c r="K120" s="54">
        <v>1</v>
      </c>
      <c r="L120" s="54" t="s">
        <v>368</v>
      </c>
      <c r="M120" s="54">
        <v>1</v>
      </c>
      <c r="N120" s="54" t="s">
        <v>368</v>
      </c>
      <c r="O120" s="54" t="s">
        <v>368</v>
      </c>
      <c r="P120" s="54">
        <v>1</v>
      </c>
      <c r="Q120" s="54" t="s">
        <v>368</v>
      </c>
      <c r="R120" s="54" t="s">
        <v>368</v>
      </c>
      <c r="S120" s="54" t="s">
        <v>368</v>
      </c>
      <c r="T120" s="54">
        <v>0.95</v>
      </c>
      <c r="U120" s="54">
        <v>1</v>
      </c>
      <c r="V120" s="54" t="s">
        <v>368</v>
      </c>
      <c r="W120" s="54" t="s">
        <v>368</v>
      </c>
      <c r="X120" s="54">
        <v>1</v>
      </c>
      <c r="Y120" s="54" t="s">
        <v>368</v>
      </c>
      <c r="Z120" s="54">
        <v>1</v>
      </c>
      <c r="AA120" s="54" t="s">
        <v>368</v>
      </c>
      <c r="AB120" s="54" t="s">
        <v>368</v>
      </c>
      <c r="AC120" s="54" t="s">
        <v>368</v>
      </c>
      <c r="AD120" s="54">
        <v>0.95</v>
      </c>
      <c r="AE120" s="54" t="s">
        <v>368</v>
      </c>
      <c r="AF120" s="54" t="s">
        <v>368</v>
      </c>
      <c r="AG120" s="54" t="s">
        <v>368</v>
      </c>
      <c r="AH120" s="54" t="s">
        <v>368</v>
      </c>
      <c r="AI120" s="54">
        <v>0.99701384377494418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v>0</v>
      </c>
      <c r="H121" s="54">
        <v>0.56211676984693282</v>
      </c>
      <c r="I121" s="54">
        <v>0.3459969228471757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1.9683909666279479E-2</v>
      </c>
      <c r="R121" s="54">
        <v>0</v>
      </c>
      <c r="S121" s="54">
        <v>0</v>
      </c>
      <c r="T121" s="54">
        <v>1.287488654379049E-2</v>
      </c>
      <c r="U121" s="54">
        <v>0</v>
      </c>
      <c r="V121" s="54">
        <v>0.53462860363420439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2.6331578887902905E-2</v>
      </c>
      <c r="AE121" s="54">
        <v>1.399280172556073E-2</v>
      </c>
      <c r="AF121" s="54">
        <v>0</v>
      </c>
      <c r="AG121" s="54">
        <v>0</v>
      </c>
      <c r="AH121" s="54">
        <v>0</v>
      </c>
      <c r="AI121" s="54">
        <v>4.8246424126076923E-2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">
        <v>368</v>
      </c>
      <c r="H122" s="54" t="s">
        <v>368</v>
      </c>
      <c r="I122" s="54" t="s">
        <v>368</v>
      </c>
      <c r="J122" s="54">
        <v>0.91366216013802515</v>
      </c>
      <c r="K122" s="54" t="s">
        <v>368</v>
      </c>
      <c r="L122" s="54" t="s">
        <v>368</v>
      </c>
      <c r="M122" s="54">
        <v>0</v>
      </c>
      <c r="N122" s="54" t="s">
        <v>368</v>
      </c>
      <c r="O122" s="54" t="s">
        <v>368</v>
      </c>
      <c r="P122" s="54" t="s">
        <v>368</v>
      </c>
      <c r="Q122" s="54" t="s">
        <v>368</v>
      </c>
      <c r="R122" s="54" t="s">
        <v>368</v>
      </c>
      <c r="S122" s="54" t="s">
        <v>368</v>
      </c>
      <c r="T122" s="54" t="s">
        <v>368</v>
      </c>
      <c r="U122" s="54">
        <v>0</v>
      </c>
      <c r="V122" s="54" t="s">
        <v>368</v>
      </c>
      <c r="W122" s="54">
        <v>1</v>
      </c>
      <c r="X122" s="54" t="s">
        <v>368</v>
      </c>
      <c r="Y122" s="54" t="s">
        <v>368</v>
      </c>
      <c r="Z122" s="54" t="s">
        <v>368</v>
      </c>
      <c r="AA122" s="54">
        <v>1</v>
      </c>
      <c r="AB122" s="54" t="s">
        <v>368</v>
      </c>
      <c r="AC122" s="54" t="s">
        <v>368</v>
      </c>
      <c r="AD122" s="54" t="s">
        <v>368</v>
      </c>
      <c r="AE122" s="54">
        <v>1</v>
      </c>
      <c r="AF122" s="54" t="s">
        <v>368</v>
      </c>
      <c r="AG122" s="54" t="s">
        <v>368</v>
      </c>
      <c r="AH122" s="54" t="s">
        <v>368</v>
      </c>
      <c r="AI122" s="54">
        <v>0.39011928215782499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v>0</v>
      </c>
      <c r="H123" s="54">
        <v>0.54774546272615043</v>
      </c>
      <c r="I123" s="54">
        <v>0</v>
      </c>
      <c r="J123" s="54" t="s">
        <v>368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1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 t="s">
        <v>368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8.7285619720947699E-2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">
        <v>368</v>
      </c>
      <c r="H124" s="54">
        <v>0.91582190313035972</v>
      </c>
      <c r="I124" s="54" t="s">
        <v>368</v>
      </c>
      <c r="J124" s="54" t="s">
        <v>368</v>
      </c>
      <c r="K124" s="54">
        <v>0</v>
      </c>
      <c r="L124" s="54" t="s">
        <v>368</v>
      </c>
      <c r="M124" s="54" t="s">
        <v>368</v>
      </c>
      <c r="N124" s="54" t="s">
        <v>368</v>
      </c>
      <c r="O124" s="54">
        <v>0</v>
      </c>
      <c r="P124" s="54">
        <v>1</v>
      </c>
      <c r="Q124" s="54" t="s">
        <v>368</v>
      </c>
      <c r="R124" s="54" t="s">
        <v>368</v>
      </c>
      <c r="S124" s="54" t="s">
        <v>368</v>
      </c>
      <c r="T124" s="54" t="s">
        <v>368</v>
      </c>
      <c r="U124" s="54" t="s">
        <v>368</v>
      </c>
      <c r="V124" s="54" t="s">
        <v>368</v>
      </c>
      <c r="W124" s="54" t="s">
        <v>368</v>
      </c>
      <c r="X124" s="54">
        <v>0</v>
      </c>
      <c r="Y124" s="54" t="s">
        <v>368</v>
      </c>
      <c r="Z124" s="54">
        <v>0</v>
      </c>
      <c r="AA124" s="54" t="s">
        <v>368</v>
      </c>
      <c r="AB124" s="54">
        <v>1</v>
      </c>
      <c r="AC124" s="54">
        <v>0</v>
      </c>
      <c r="AD124" s="54" t="s">
        <v>368</v>
      </c>
      <c r="AE124" s="54">
        <v>1</v>
      </c>
      <c r="AF124" s="54" t="s">
        <v>368</v>
      </c>
      <c r="AG124" s="54" t="s">
        <v>368</v>
      </c>
      <c r="AH124" s="54" t="s">
        <v>368</v>
      </c>
      <c r="AI124" s="54">
        <v>0.49166498789783064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">
        <v>368</v>
      </c>
      <c r="H125" s="54" t="s">
        <v>368</v>
      </c>
      <c r="I125" s="54" t="s">
        <v>368</v>
      </c>
      <c r="J125" s="54" t="s">
        <v>368</v>
      </c>
      <c r="K125" s="54" t="s">
        <v>368</v>
      </c>
      <c r="L125" s="54" t="s">
        <v>368</v>
      </c>
      <c r="M125" s="54" t="s">
        <v>368</v>
      </c>
      <c r="N125" s="54" t="s">
        <v>368</v>
      </c>
      <c r="O125" s="54" t="s">
        <v>368</v>
      </c>
      <c r="P125" s="54" t="s">
        <v>368</v>
      </c>
      <c r="Q125" s="54" t="s">
        <v>368</v>
      </c>
      <c r="R125" s="54" t="s">
        <v>368</v>
      </c>
      <c r="S125" s="54" t="s">
        <v>368</v>
      </c>
      <c r="T125" s="54" t="s">
        <v>368</v>
      </c>
      <c r="U125" s="54" t="s">
        <v>368</v>
      </c>
      <c r="V125" s="54" t="s">
        <v>368</v>
      </c>
      <c r="W125" s="54" t="s">
        <v>368</v>
      </c>
      <c r="X125" s="54" t="s">
        <v>368</v>
      </c>
      <c r="Y125" s="54" t="s">
        <v>368</v>
      </c>
      <c r="Z125" s="54" t="s">
        <v>368</v>
      </c>
      <c r="AA125" s="54" t="s">
        <v>368</v>
      </c>
      <c r="AB125" s="54" t="s">
        <v>368</v>
      </c>
      <c r="AC125" s="54" t="s">
        <v>368</v>
      </c>
      <c r="AD125" s="54" t="s">
        <v>368</v>
      </c>
      <c r="AE125" s="54" t="s">
        <v>368</v>
      </c>
      <c r="AF125" s="54" t="s">
        <v>368</v>
      </c>
      <c r="AG125" s="54" t="s">
        <v>368</v>
      </c>
      <c r="AH125" s="54" t="s">
        <v>368</v>
      </c>
      <c r="AI125" s="54" t="s">
        <v>368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">
        <v>368</v>
      </c>
      <c r="H126" s="54">
        <v>0.97351487214574073</v>
      </c>
      <c r="I126" s="54" t="s">
        <v>368</v>
      </c>
      <c r="J126" s="54" t="s">
        <v>368</v>
      </c>
      <c r="K126" s="54" t="s">
        <v>368</v>
      </c>
      <c r="L126" s="54" t="s">
        <v>368</v>
      </c>
      <c r="M126" s="54">
        <v>1</v>
      </c>
      <c r="N126" s="54" t="s">
        <v>368</v>
      </c>
      <c r="O126" s="54" t="s">
        <v>368</v>
      </c>
      <c r="P126" s="54" t="s">
        <v>368</v>
      </c>
      <c r="Q126" s="54" t="s">
        <v>368</v>
      </c>
      <c r="R126" s="54" t="s">
        <v>368</v>
      </c>
      <c r="S126" s="54" t="s">
        <v>368</v>
      </c>
      <c r="T126" s="54">
        <v>0</v>
      </c>
      <c r="U126" s="54" t="s">
        <v>368</v>
      </c>
      <c r="V126" s="54" t="s">
        <v>368</v>
      </c>
      <c r="W126" s="54" t="s">
        <v>368</v>
      </c>
      <c r="X126" s="54" t="s">
        <v>368</v>
      </c>
      <c r="Y126" s="54" t="s">
        <v>368</v>
      </c>
      <c r="Z126" s="54">
        <v>0</v>
      </c>
      <c r="AA126" s="54" t="s">
        <v>368</v>
      </c>
      <c r="AB126" s="54" t="s">
        <v>368</v>
      </c>
      <c r="AC126" s="54">
        <v>0</v>
      </c>
      <c r="AD126" s="54" t="s">
        <v>368</v>
      </c>
      <c r="AE126" s="54">
        <v>1</v>
      </c>
      <c r="AF126" s="54" t="s">
        <v>368</v>
      </c>
      <c r="AG126" s="54" t="s">
        <v>368</v>
      </c>
      <c r="AH126" s="54" t="s">
        <v>368</v>
      </c>
      <c r="AI126" s="54">
        <v>0.83246463735461762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">
        <v>368</v>
      </c>
      <c r="H127" s="54" t="s">
        <v>368</v>
      </c>
      <c r="I127" s="54" t="s">
        <v>368</v>
      </c>
      <c r="J127" s="54">
        <v>0.89999405552142986</v>
      </c>
      <c r="K127" s="54">
        <v>0</v>
      </c>
      <c r="L127" s="54">
        <v>0</v>
      </c>
      <c r="M127" s="54" t="s">
        <v>368</v>
      </c>
      <c r="N127" s="54" t="s">
        <v>368</v>
      </c>
      <c r="O127" s="54" t="s">
        <v>368</v>
      </c>
      <c r="P127" s="54">
        <v>1</v>
      </c>
      <c r="Q127" s="54" t="s">
        <v>368</v>
      </c>
      <c r="R127" s="54" t="s">
        <v>368</v>
      </c>
      <c r="S127" s="54" t="s">
        <v>368</v>
      </c>
      <c r="T127" s="54">
        <v>0</v>
      </c>
      <c r="U127" s="54">
        <v>0</v>
      </c>
      <c r="V127" s="54" t="s">
        <v>368</v>
      </c>
      <c r="W127" s="54" t="s">
        <v>368</v>
      </c>
      <c r="X127" s="54">
        <v>0</v>
      </c>
      <c r="Y127" s="54" t="s">
        <v>368</v>
      </c>
      <c r="Z127" s="54" t="s">
        <v>368</v>
      </c>
      <c r="AA127" s="54" t="s">
        <v>368</v>
      </c>
      <c r="AB127" s="54" t="s">
        <v>368</v>
      </c>
      <c r="AC127" s="54">
        <v>0</v>
      </c>
      <c r="AD127" s="54" t="s">
        <v>368</v>
      </c>
      <c r="AE127" s="54" t="s">
        <v>368</v>
      </c>
      <c r="AF127" s="54" t="s">
        <v>368</v>
      </c>
      <c r="AG127" s="54" t="s">
        <v>368</v>
      </c>
      <c r="AH127" s="54">
        <v>0</v>
      </c>
      <c r="AI127" s="54">
        <v>6.8711987581549658E-2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">
        <v>368</v>
      </c>
      <c r="H128" s="54">
        <v>0.92712300728803709</v>
      </c>
      <c r="I128" s="54">
        <v>1</v>
      </c>
      <c r="J128" s="54">
        <v>1</v>
      </c>
      <c r="K128" s="54">
        <v>0</v>
      </c>
      <c r="L128" s="54">
        <v>0</v>
      </c>
      <c r="M128" s="54">
        <v>1</v>
      </c>
      <c r="N128" s="54" t="s">
        <v>368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0.95000000000000007</v>
      </c>
      <c r="U128" s="54">
        <v>1</v>
      </c>
      <c r="V128" s="54">
        <v>1</v>
      </c>
      <c r="W128" s="54" t="s">
        <v>368</v>
      </c>
      <c r="X128" s="54" t="s">
        <v>368</v>
      </c>
      <c r="Y128" s="54">
        <v>1</v>
      </c>
      <c r="Z128" s="54">
        <v>0</v>
      </c>
      <c r="AA128" s="54" t="s">
        <v>368</v>
      </c>
      <c r="AB128" s="54" t="s">
        <v>368</v>
      </c>
      <c r="AC128" s="54">
        <v>0</v>
      </c>
      <c r="AD128" s="54">
        <v>1</v>
      </c>
      <c r="AE128" s="54" t="s">
        <v>368</v>
      </c>
      <c r="AF128" s="54">
        <v>1</v>
      </c>
      <c r="AG128" s="54">
        <v>1</v>
      </c>
      <c r="AH128" s="54">
        <v>1</v>
      </c>
      <c r="AI128" s="54">
        <v>0.79222650020020113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">
        <v>368</v>
      </c>
      <c r="H129" s="54" t="s">
        <v>368</v>
      </c>
      <c r="I129" s="54">
        <v>1</v>
      </c>
      <c r="J129" s="54">
        <v>1</v>
      </c>
      <c r="K129" s="54" t="s">
        <v>368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 t="s">
        <v>368</v>
      </c>
      <c r="S129" s="54">
        <v>1</v>
      </c>
      <c r="T129" s="54" t="s">
        <v>368</v>
      </c>
      <c r="U129" s="54">
        <v>1</v>
      </c>
      <c r="V129" s="54">
        <v>1</v>
      </c>
      <c r="W129" s="54">
        <v>1</v>
      </c>
      <c r="X129" s="54" t="s">
        <v>368</v>
      </c>
      <c r="Y129" s="54">
        <v>1</v>
      </c>
      <c r="Z129" s="54">
        <v>1</v>
      </c>
      <c r="AA129" s="54">
        <v>1</v>
      </c>
      <c r="AB129" s="54" t="s">
        <v>368</v>
      </c>
      <c r="AC129" s="54">
        <v>0</v>
      </c>
      <c r="AD129" s="54">
        <v>1</v>
      </c>
      <c r="AE129" s="54" t="s">
        <v>368</v>
      </c>
      <c r="AF129" s="54">
        <v>1</v>
      </c>
      <c r="AG129" s="54">
        <v>1</v>
      </c>
      <c r="AH129" s="54" t="s">
        <v>368</v>
      </c>
      <c r="AI129" s="54">
        <v>0.98706799802178091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">
        <v>368</v>
      </c>
      <c r="H130" s="54">
        <v>0</v>
      </c>
      <c r="I130" s="54">
        <v>1</v>
      </c>
      <c r="J130" s="54">
        <v>1</v>
      </c>
      <c r="K130" s="54">
        <v>0</v>
      </c>
      <c r="L130" s="54" t="s">
        <v>368</v>
      </c>
      <c r="M130" s="54" t="s">
        <v>368</v>
      </c>
      <c r="N130" s="54">
        <v>0</v>
      </c>
      <c r="O130" s="54" t="s">
        <v>368</v>
      </c>
      <c r="P130" s="54">
        <v>1</v>
      </c>
      <c r="Q130" s="54" t="s">
        <v>368</v>
      </c>
      <c r="R130" s="54" t="s">
        <v>368</v>
      </c>
      <c r="S130" s="54">
        <v>1</v>
      </c>
      <c r="T130" s="54">
        <v>0.95</v>
      </c>
      <c r="U130" s="54">
        <v>1</v>
      </c>
      <c r="V130" s="54">
        <v>1</v>
      </c>
      <c r="W130" s="54">
        <v>1</v>
      </c>
      <c r="X130" s="54">
        <v>1</v>
      </c>
      <c r="Y130" s="54">
        <v>0.99999999999999989</v>
      </c>
      <c r="Z130" s="54">
        <v>1</v>
      </c>
      <c r="AA130" s="54" t="s">
        <v>368</v>
      </c>
      <c r="AB130" s="54" t="s">
        <v>368</v>
      </c>
      <c r="AC130" s="54">
        <v>0.75946913517152648</v>
      </c>
      <c r="AD130" s="54" t="s">
        <v>368</v>
      </c>
      <c r="AE130" s="54" t="s">
        <v>368</v>
      </c>
      <c r="AF130" s="54" t="s">
        <v>368</v>
      </c>
      <c r="AG130" s="54" t="s">
        <v>368</v>
      </c>
      <c r="AH130" s="54" t="s">
        <v>368</v>
      </c>
      <c r="AI130" s="54">
        <v>0.8922047526818031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 t="s">
        <v>368</v>
      </c>
      <c r="H131" s="54" t="s">
        <v>368</v>
      </c>
      <c r="I131" s="54">
        <v>1</v>
      </c>
      <c r="J131" s="54">
        <v>0.90000333711539748</v>
      </c>
      <c r="K131" s="54">
        <v>1</v>
      </c>
      <c r="L131" s="54" t="s">
        <v>368</v>
      </c>
      <c r="M131" s="54" t="s">
        <v>368</v>
      </c>
      <c r="N131" s="54" t="s">
        <v>368</v>
      </c>
      <c r="O131" s="54" t="s">
        <v>368</v>
      </c>
      <c r="P131" s="54" t="s">
        <v>368</v>
      </c>
      <c r="Q131" s="54">
        <v>1</v>
      </c>
      <c r="R131" s="54" t="s">
        <v>368</v>
      </c>
      <c r="S131" s="54">
        <v>1</v>
      </c>
      <c r="T131" s="54">
        <v>0.95</v>
      </c>
      <c r="U131" s="54">
        <v>1</v>
      </c>
      <c r="V131" s="54" t="s">
        <v>368</v>
      </c>
      <c r="W131" s="54">
        <v>0.69999998621082027</v>
      </c>
      <c r="X131" s="54">
        <v>1</v>
      </c>
      <c r="Y131" s="54" t="s">
        <v>368</v>
      </c>
      <c r="Z131" s="54">
        <v>1</v>
      </c>
      <c r="AA131" s="54" t="s">
        <v>368</v>
      </c>
      <c r="AB131" s="54">
        <v>1</v>
      </c>
      <c r="AC131" s="54">
        <v>0</v>
      </c>
      <c r="AD131" s="54" t="s">
        <v>368</v>
      </c>
      <c r="AE131" s="54" t="s">
        <v>368</v>
      </c>
      <c r="AF131" s="54" t="s">
        <v>368</v>
      </c>
      <c r="AG131" s="54" t="s">
        <v>368</v>
      </c>
      <c r="AH131" s="54" t="s">
        <v>368</v>
      </c>
      <c r="AI131" s="54">
        <v>0.86977303907853798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">
        <v>368</v>
      </c>
      <c r="H132" s="54" t="s">
        <v>368</v>
      </c>
      <c r="I132" s="54" t="s">
        <v>368</v>
      </c>
      <c r="J132" s="54" t="s">
        <v>368</v>
      </c>
      <c r="K132" s="54" t="s">
        <v>368</v>
      </c>
      <c r="L132" s="54" t="s">
        <v>368</v>
      </c>
      <c r="M132" s="54" t="s">
        <v>368</v>
      </c>
      <c r="N132" s="54" t="s">
        <v>368</v>
      </c>
      <c r="O132" s="54" t="s">
        <v>368</v>
      </c>
      <c r="P132" s="54">
        <v>1</v>
      </c>
      <c r="Q132" s="54" t="s">
        <v>368</v>
      </c>
      <c r="R132" s="54" t="s">
        <v>368</v>
      </c>
      <c r="S132" s="54" t="s">
        <v>368</v>
      </c>
      <c r="T132" s="54" t="s">
        <v>368</v>
      </c>
      <c r="U132" s="54">
        <v>1</v>
      </c>
      <c r="V132" s="54" t="s">
        <v>368</v>
      </c>
      <c r="W132" s="54" t="s">
        <v>368</v>
      </c>
      <c r="X132" s="54" t="s">
        <v>368</v>
      </c>
      <c r="Y132" s="54" t="s">
        <v>368</v>
      </c>
      <c r="Z132" s="54" t="s">
        <v>368</v>
      </c>
      <c r="AA132" s="54" t="s">
        <v>368</v>
      </c>
      <c r="AB132" s="54" t="s">
        <v>368</v>
      </c>
      <c r="AC132" s="54" t="s">
        <v>368</v>
      </c>
      <c r="AD132" s="54" t="s">
        <v>368</v>
      </c>
      <c r="AE132" s="54" t="s">
        <v>368</v>
      </c>
      <c r="AF132" s="54" t="s">
        <v>368</v>
      </c>
      <c r="AG132" s="54" t="s">
        <v>368</v>
      </c>
      <c r="AH132" s="54" t="s">
        <v>368</v>
      </c>
      <c r="AI132" s="54"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">
        <v>368</v>
      </c>
      <c r="H133" s="54" t="s">
        <v>368</v>
      </c>
      <c r="I133" s="54">
        <v>1</v>
      </c>
      <c r="J133" s="54">
        <v>1</v>
      </c>
      <c r="K133" s="54">
        <v>1</v>
      </c>
      <c r="L133" s="54" t="s">
        <v>368</v>
      </c>
      <c r="M133" s="54">
        <v>1</v>
      </c>
      <c r="N133" s="54">
        <v>0.12103363086904841</v>
      </c>
      <c r="O133" s="54" t="s">
        <v>368</v>
      </c>
      <c r="P133" s="54">
        <v>1</v>
      </c>
      <c r="Q133" s="54" t="s">
        <v>368</v>
      </c>
      <c r="R133" s="54" t="s">
        <v>368</v>
      </c>
      <c r="S133" s="54">
        <v>1</v>
      </c>
      <c r="T133" s="54">
        <v>0.95</v>
      </c>
      <c r="U133" s="54" t="s">
        <v>368</v>
      </c>
      <c r="V133" s="54">
        <v>1</v>
      </c>
      <c r="W133" s="54" t="s">
        <v>368</v>
      </c>
      <c r="X133" s="54">
        <v>1</v>
      </c>
      <c r="Y133" s="54" t="s">
        <v>368</v>
      </c>
      <c r="Z133" s="54">
        <v>0.58803769260039584</v>
      </c>
      <c r="AA133" s="54" t="s">
        <v>368</v>
      </c>
      <c r="AB133" s="54" t="s">
        <v>368</v>
      </c>
      <c r="AC133" s="54" t="s">
        <v>368</v>
      </c>
      <c r="AD133" s="54" t="s">
        <v>368</v>
      </c>
      <c r="AE133" s="54">
        <v>1</v>
      </c>
      <c r="AF133" s="54">
        <v>0</v>
      </c>
      <c r="AG133" s="54">
        <v>1</v>
      </c>
      <c r="AH133" s="54">
        <v>1</v>
      </c>
      <c r="AI133" s="54">
        <v>0.82449591884021733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v>1</v>
      </c>
      <c r="H134" s="54">
        <v>0.97105490995208465</v>
      </c>
      <c r="I134" s="54" t="s">
        <v>368</v>
      </c>
      <c r="J134" s="54" t="s">
        <v>368</v>
      </c>
      <c r="K134" s="54" t="s">
        <v>368</v>
      </c>
      <c r="L134" s="54" t="s">
        <v>368</v>
      </c>
      <c r="M134" s="54">
        <v>0</v>
      </c>
      <c r="N134" s="54" t="s">
        <v>368</v>
      </c>
      <c r="O134" s="54" t="s">
        <v>368</v>
      </c>
      <c r="P134" s="54">
        <v>0</v>
      </c>
      <c r="Q134" s="54" t="s">
        <v>368</v>
      </c>
      <c r="R134" s="54" t="s">
        <v>368</v>
      </c>
      <c r="S134" s="54">
        <v>1</v>
      </c>
      <c r="T134" s="54">
        <v>0.95</v>
      </c>
      <c r="U134" s="54">
        <v>0</v>
      </c>
      <c r="V134" s="54" t="s">
        <v>368</v>
      </c>
      <c r="W134" s="54">
        <v>1</v>
      </c>
      <c r="X134" s="54" t="s">
        <v>368</v>
      </c>
      <c r="Y134" s="54">
        <v>1</v>
      </c>
      <c r="Z134" s="54" t="s">
        <v>368</v>
      </c>
      <c r="AA134" s="54" t="s">
        <v>368</v>
      </c>
      <c r="AB134" s="54" t="s">
        <v>368</v>
      </c>
      <c r="AC134" s="54" t="s">
        <v>368</v>
      </c>
      <c r="AD134" s="54">
        <v>0</v>
      </c>
      <c r="AE134" s="54">
        <v>1</v>
      </c>
      <c r="AF134" s="54">
        <v>0</v>
      </c>
      <c r="AG134" s="54" t="s">
        <v>368</v>
      </c>
      <c r="AH134" s="54">
        <v>1</v>
      </c>
      <c r="AI134" s="54">
        <v>0.38443805719734792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v>0.78860371001484897</v>
      </c>
      <c r="H135" s="54" t="s">
        <v>368</v>
      </c>
      <c r="I135" s="54">
        <v>0.5</v>
      </c>
      <c r="J135" s="54">
        <v>0</v>
      </c>
      <c r="K135" s="54" t="s">
        <v>368</v>
      </c>
      <c r="L135" s="54" t="s">
        <v>368</v>
      </c>
      <c r="M135" s="54">
        <v>1</v>
      </c>
      <c r="N135" s="54" t="s">
        <v>368</v>
      </c>
      <c r="O135" s="54">
        <v>0</v>
      </c>
      <c r="P135" s="54" t="s">
        <v>368</v>
      </c>
      <c r="Q135" s="54">
        <v>0</v>
      </c>
      <c r="R135" s="54" t="s">
        <v>368</v>
      </c>
      <c r="S135" s="54">
        <v>0</v>
      </c>
      <c r="T135" s="54">
        <v>0</v>
      </c>
      <c r="U135" s="54">
        <v>0</v>
      </c>
      <c r="V135" s="54">
        <v>0.28809891808346211</v>
      </c>
      <c r="W135" s="54">
        <v>1</v>
      </c>
      <c r="X135" s="54">
        <v>1</v>
      </c>
      <c r="Y135" s="54">
        <v>0</v>
      </c>
      <c r="Z135" s="54">
        <v>0</v>
      </c>
      <c r="AA135" s="54">
        <v>0</v>
      </c>
      <c r="AB135" s="54" t="s">
        <v>368</v>
      </c>
      <c r="AC135" s="54">
        <v>0</v>
      </c>
      <c r="AD135" s="54">
        <v>0</v>
      </c>
      <c r="AE135" s="54">
        <v>0</v>
      </c>
      <c r="AF135" s="54" t="s">
        <v>368</v>
      </c>
      <c r="AG135" s="54">
        <v>1</v>
      </c>
      <c r="AH135" s="54">
        <v>0</v>
      </c>
      <c r="AI135" s="54">
        <v>0.48301230809243689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v>1</v>
      </c>
      <c r="H136" s="54">
        <v>0</v>
      </c>
      <c r="I136" s="54">
        <v>1</v>
      </c>
      <c r="J136" s="54">
        <v>1</v>
      </c>
      <c r="K136" s="54" t="s">
        <v>368</v>
      </c>
      <c r="L136" s="54">
        <v>0.96840526496959367</v>
      </c>
      <c r="M136" s="54" t="s">
        <v>368</v>
      </c>
      <c r="N136" s="54" t="s">
        <v>368</v>
      </c>
      <c r="O136" s="54">
        <v>1</v>
      </c>
      <c r="P136" s="54" t="s">
        <v>368</v>
      </c>
      <c r="Q136" s="54" t="s">
        <v>368</v>
      </c>
      <c r="R136" s="54">
        <v>1</v>
      </c>
      <c r="S136" s="54">
        <v>1</v>
      </c>
      <c r="T136" s="54">
        <v>0.95000000000000007</v>
      </c>
      <c r="U136" s="54">
        <v>1</v>
      </c>
      <c r="V136" s="54" t="s">
        <v>368</v>
      </c>
      <c r="W136" s="54">
        <v>1</v>
      </c>
      <c r="X136" s="54" t="s">
        <v>368</v>
      </c>
      <c r="Y136" s="54">
        <v>1</v>
      </c>
      <c r="Z136" s="54">
        <v>1</v>
      </c>
      <c r="AA136" s="54">
        <v>1</v>
      </c>
      <c r="AB136" s="54" t="s">
        <v>368</v>
      </c>
      <c r="AC136" s="54">
        <v>1</v>
      </c>
      <c r="AD136" s="54">
        <v>1</v>
      </c>
      <c r="AE136" s="54">
        <v>0.84348349244848242</v>
      </c>
      <c r="AF136" s="54" t="s">
        <v>368</v>
      </c>
      <c r="AG136" s="54" t="s">
        <v>368</v>
      </c>
      <c r="AH136" s="54">
        <v>1</v>
      </c>
      <c r="AI136" s="54">
        <v>0.98554515388858177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v>1</v>
      </c>
      <c r="H137" s="54" t="s">
        <v>368</v>
      </c>
      <c r="I137" s="54" t="s">
        <v>368</v>
      </c>
      <c r="J137" s="54">
        <v>1</v>
      </c>
      <c r="K137" s="54" t="s">
        <v>368</v>
      </c>
      <c r="L137" s="54">
        <v>1</v>
      </c>
      <c r="M137" s="54">
        <v>1</v>
      </c>
      <c r="N137" s="54" t="s">
        <v>368</v>
      </c>
      <c r="O137" s="54">
        <v>1</v>
      </c>
      <c r="P137" s="54" t="s">
        <v>368</v>
      </c>
      <c r="Q137" s="54" t="s">
        <v>368</v>
      </c>
      <c r="R137" s="54" t="s">
        <v>368</v>
      </c>
      <c r="S137" s="54">
        <v>1</v>
      </c>
      <c r="T137" s="54">
        <v>1</v>
      </c>
      <c r="U137" s="54">
        <v>1</v>
      </c>
      <c r="V137" s="54" t="s">
        <v>368</v>
      </c>
      <c r="W137" s="54" t="s">
        <v>368</v>
      </c>
      <c r="X137" s="54">
        <v>1</v>
      </c>
      <c r="Y137" s="54">
        <v>1</v>
      </c>
      <c r="Z137" s="54">
        <v>1</v>
      </c>
      <c r="AA137" s="54">
        <v>1</v>
      </c>
      <c r="AB137" s="54" t="s">
        <v>368</v>
      </c>
      <c r="AC137" s="54">
        <v>1</v>
      </c>
      <c r="AD137" s="54" t="s">
        <v>368</v>
      </c>
      <c r="AE137" s="54" t="s">
        <v>368</v>
      </c>
      <c r="AF137" s="54">
        <v>1</v>
      </c>
      <c r="AG137" s="54" t="s">
        <v>368</v>
      </c>
      <c r="AH137" s="54" t="s">
        <v>368</v>
      </c>
      <c r="AI137" s="54"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">
        <v>368</v>
      </c>
      <c r="H138" s="54" t="s">
        <v>368</v>
      </c>
      <c r="I138" s="54" t="s">
        <v>368</v>
      </c>
      <c r="J138" s="54" t="s">
        <v>368</v>
      </c>
      <c r="K138" s="54" t="s">
        <v>368</v>
      </c>
      <c r="L138" s="54" t="s">
        <v>368</v>
      </c>
      <c r="M138" s="54" t="s">
        <v>368</v>
      </c>
      <c r="N138" s="54" t="s">
        <v>368</v>
      </c>
      <c r="O138" s="54" t="s">
        <v>368</v>
      </c>
      <c r="P138" s="54" t="s">
        <v>368</v>
      </c>
      <c r="Q138" s="54" t="s">
        <v>368</v>
      </c>
      <c r="R138" s="54" t="s">
        <v>368</v>
      </c>
      <c r="S138" s="54" t="s">
        <v>368</v>
      </c>
      <c r="T138" s="54" t="s">
        <v>368</v>
      </c>
      <c r="U138" s="54" t="s">
        <v>368</v>
      </c>
      <c r="V138" s="54" t="s">
        <v>368</v>
      </c>
      <c r="W138" s="54" t="s">
        <v>368</v>
      </c>
      <c r="X138" s="54" t="s">
        <v>368</v>
      </c>
      <c r="Y138" s="54" t="s">
        <v>368</v>
      </c>
      <c r="Z138" s="54" t="s">
        <v>368</v>
      </c>
      <c r="AA138" s="54" t="s">
        <v>368</v>
      </c>
      <c r="AB138" s="54" t="s">
        <v>368</v>
      </c>
      <c r="AC138" s="54" t="s">
        <v>368</v>
      </c>
      <c r="AD138" s="54" t="s">
        <v>368</v>
      </c>
      <c r="AE138" s="54" t="s">
        <v>368</v>
      </c>
      <c r="AF138" s="54" t="s">
        <v>368</v>
      </c>
      <c r="AG138" s="54" t="s">
        <v>368</v>
      </c>
      <c r="AH138" s="54" t="s">
        <v>368</v>
      </c>
      <c r="AI138" s="54" t="s">
        <v>368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">
        <v>368</v>
      </c>
      <c r="H139" s="54" t="s">
        <v>368</v>
      </c>
      <c r="I139" s="54" t="s">
        <v>368</v>
      </c>
      <c r="J139" s="54" t="s">
        <v>368</v>
      </c>
      <c r="K139" s="54" t="s">
        <v>368</v>
      </c>
      <c r="L139" s="54" t="s">
        <v>368</v>
      </c>
      <c r="M139" s="54" t="s">
        <v>368</v>
      </c>
      <c r="N139" s="54" t="s">
        <v>368</v>
      </c>
      <c r="O139" s="54" t="s">
        <v>368</v>
      </c>
      <c r="P139" s="54" t="s">
        <v>368</v>
      </c>
      <c r="Q139" s="54" t="s">
        <v>368</v>
      </c>
      <c r="R139" s="54" t="s">
        <v>368</v>
      </c>
      <c r="S139" s="54" t="s">
        <v>368</v>
      </c>
      <c r="T139" s="54" t="s">
        <v>368</v>
      </c>
      <c r="U139" s="54" t="s">
        <v>368</v>
      </c>
      <c r="V139" s="54" t="s">
        <v>368</v>
      </c>
      <c r="W139" s="54" t="s">
        <v>368</v>
      </c>
      <c r="X139" s="54" t="s">
        <v>368</v>
      </c>
      <c r="Y139" s="54" t="s">
        <v>368</v>
      </c>
      <c r="Z139" s="54" t="s">
        <v>368</v>
      </c>
      <c r="AA139" s="54" t="s">
        <v>368</v>
      </c>
      <c r="AB139" s="54" t="s">
        <v>368</v>
      </c>
      <c r="AC139" s="54" t="s">
        <v>368</v>
      </c>
      <c r="AD139" s="54" t="s">
        <v>368</v>
      </c>
      <c r="AE139" s="54" t="s">
        <v>368</v>
      </c>
      <c r="AF139" s="54" t="s">
        <v>368</v>
      </c>
      <c r="AG139" s="54" t="s">
        <v>368</v>
      </c>
      <c r="AH139" s="54" t="s">
        <v>368</v>
      </c>
      <c r="AI139" s="54" t="s">
        <v>368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">
        <v>368</v>
      </c>
      <c r="H140" s="54">
        <v>0.5137300251357978</v>
      </c>
      <c r="I140" s="54" t="s">
        <v>368</v>
      </c>
      <c r="J140" s="54" t="s">
        <v>368</v>
      </c>
      <c r="K140" s="54" t="s">
        <v>368</v>
      </c>
      <c r="L140" s="54" t="s">
        <v>368</v>
      </c>
      <c r="M140" s="54" t="s">
        <v>368</v>
      </c>
      <c r="N140" s="54" t="s">
        <v>368</v>
      </c>
      <c r="O140" s="54" t="s">
        <v>368</v>
      </c>
      <c r="P140" s="54">
        <v>0</v>
      </c>
      <c r="Q140" s="54" t="s">
        <v>368</v>
      </c>
      <c r="R140" s="54" t="s">
        <v>368</v>
      </c>
      <c r="S140" s="54" t="s">
        <v>368</v>
      </c>
      <c r="T140" s="54" t="s">
        <v>368</v>
      </c>
      <c r="U140" s="54" t="s">
        <v>368</v>
      </c>
      <c r="V140" s="54" t="s">
        <v>368</v>
      </c>
      <c r="W140" s="54" t="s">
        <v>368</v>
      </c>
      <c r="X140" s="54" t="s">
        <v>368</v>
      </c>
      <c r="Y140" s="54" t="s">
        <v>368</v>
      </c>
      <c r="Z140" s="54">
        <v>1</v>
      </c>
      <c r="AA140" s="54">
        <v>0</v>
      </c>
      <c r="AB140" s="54" t="s">
        <v>368</v>
      </c>
      <c r="AC140" s="54">
        <v>0</v>
      </c>
      <c r="AD140" s="54">
        <v>1</v>
      </c>
      <c r="AE140" s="54" t="s">
        <v>368</v>
      </c>
      <c r="AF140" s="54" t="s">
        <v>368</v>
      </c>
      <c r="AG140" s="54" t="s">
        <v>368</v>
      </c>
      <c r="AH140" s="54">
        <v>0.71925530687970329</v>
      </c>
      <c r="AI140" s="54">
        <v>0.62137728420393457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">
        <v>368</v>
      </c>
      <c r="H141" s="54" t="s">
        <v>368</v>
      </c>
      <c r="I141" s="54" t="s">
        <v>368</v>
      </c>
      <c r="J141" s="54" t="s">
        <v>368</v>
      </c>
      <c r="K141" s="54" t="s">
        <v>368</v>
      </c>
      <c r="L141" s="54" t="s">
        <v>368</v>
      </c>
      <c r="M141" s="54" t="s">
        <v>368</v>
      </c>
      <c r="N141" s="54" t="s">
        <v>368</v>
      </c>
      <c r="O141" s="54" t="s">
        <v>368</v>
      </c>
      <c r="P141" s="54">
        <v>0</v>
      </c>
      <c r="Q141" s="54" t="s">
        <v>368</v>
      </c>
      <c r="R141" s="54" t="s">
        <v>368</v>
      </c>
      <c r="S141" s="54" t="s">
        <v>368</v>
      </c>
      <c r="T141" s="54" t="s">
        <v>368</v>
      </c>
      <c r="U141" s="54" t="s">
        <v>368</v>
      </c>
      <c r="V141" s="54" t="s">
        <v>368</v>
      </c>
      <c r="W141" s="54" t="s">
        <v>368</v>
      </c>
      <c r="X141" s="54" t="s">
        <v>368</v>
      </c>
      <c r="Y141" s="54" t="s">
        <v>368</v>
      </c>
      <c r="Z141" s="54">
        <v>1</v>
      </c>
      <c r="AA141" s="54">
        <v>0</v>
      </c>
      <c r="AB141" s="54" t="s">
        <v>368</v>
      </c>
      <c r="AC141" s="54">
        <v>0</v>
      </c>
      <c r="AD141" s="54" t="s">
        <v>368</v>
      </c>
      <c r="AE141" s="54" t="s">
        <v>368</v>
      </c>
      <c r="AF141" s="54" t="s">
        <v>368</v>
      </c>
      <c r="AG141" s="54" t="s">
        <v>368</v>
      </c>
      <c r="AH141" s="54">
        <v>0</v>
      </c>
      <c r="AI141" s="54">
        <v>4.567626415599265E-3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">
        <v>368</v>
      </c>
      <c r="H142" s="54" t="s">
        <v>368</v>
      </c>
      <c r="I142" s="54" t="s">
        <v>368</v>
      </c>
      <c r="J142" s="54" t="s">
        <v>368</v>
      </c>
      <c r="K142" s="54" t="s">
        <v>368</v>
      </c>
      <c r="L142" s="54" t="s">
        <v>368</v>
      </c>
      <c r="M142" s="54" t="s">
        <v>368</v>
      </c>
      <c r="N142" s="54" t="s">
        <v>368</v>
      </c>
      <c r="O142" s="54" t="s">
        <v>368</v>
      </c>
      <c r="P142" s="54" t="s">
        <v>368</v>
      </c>
      <c r="Q142" s="54" t="s">
        <v>368</v>
      </c>
      <c r="R142" s="54" t="s">
        <v>368</v>
      </c>
      <c r="S142" s="54" t="s">
        <v>368</v>
      </c>
      <c r="T142" s="54" t="s">
        <v>368</v>
      </c>
      <c r="U142" s="54" t="s">
        <v>368</v>
      </c>
      <c r="V142" s="54" t="s">
        <v>368</v>
      </c>
      <c r="W142" s="54" t="s">
        <v>368</v>
      </c>
      <c r="X142" s="54" t="s">
        <v>368</v>
      </c>
      <c r="Y142" s="54" t="s">
        <v>368</v>
      </c>
      <c r="Z142" s="54" t="s">
        <v>368</v>
      </c>
      <c r="AA142" s="54" t="s">
        <v>368</v>
      </c>
      <c r="AB142" s="54" t="s">
        <v>368</v>
      </c>
      <c r="AC142" s="54" t="s">
        <v>368</v>
      </c>
      <c r="AD142" s="54" t="s">
        <v>368</v>
      </c>
      <c r="AE142" s="54" t="s">
        <v>368</v>
      </c>
      <c r="AF142" s="54" t="s">
        <v>368</v>
      </c>
      <c r="AG142" s="54" t="s">
        <v>368</v>
      </c>
      <c r="AH142" s="54" t="s">
        <v>368</v>
      </c>
      <c r="AI142" s="54" t="s">
        <v>368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">
        <v>368</v>
      </c>
      <c r="H143" s="54">
        <v>0.5137300251357978</v>
      </c>
      <c r="I143" s="54" t="s">
        <v>368</v>
      </c>
      <c r="J143" s="54" t="s">
        <v>368</v>
      </c>
      <c r="K143" s="54" t="s">
        <v>368</v>
      </c>
      <c r="L143" s="54" t="s">
        <v>368</v>
      </c>
      <c r="M143" s="54" t="s">
        <v>368</v>
      </c>
      <c r="N143" s="54" t="s">
        <v>368</v>
      </c>
      <c r="O143" s="54" t="s">
        <v>368</v>
      </c>
      <c r="P143" s="54" t="s">
        <v>368</v>
      </c>
      <c r="Q143" s="54" t="s">
        <v>368</v>
      </c>
      <c r="R143" s="54" t="s">
        <v>368</v>
      </c>
      <c r="S143" s="54" t="s">
        <v>368</v>
      </c>
      <c r="T143" s="54" t="s">
        <v>368</v>
      </c>
      <c r="U143" s="54" t="s">
        <v>368</v>
      </c>
      <c r="V143" s="54" t="s">
        <v>368</v>
      </c>
      <c r="W143" s="54" t="s">
        <v>368</v>
      </c>
      <c r="X143" s="54" t="s">
        <v>368</v>
      </c>
      <c r="Y143" s="54" t="s">
        <v>368</v>
      </c>
      <c r="Z143" s="54" t="s">
        <v>368</v>
      </c>
      <c r="AA143" s="54" t="s">
        <v>368</v>
      </c>
      <c r="AB143" s="54" t="s">
        <v>368</v>
      </c>
      <c r="AC143" s="54" t="s">
        <v>368</v>
      </c>
      <c r="AD143" s="54">
        <v>1</v>
      </c>
      <c r="AE143" s="54" t="s">
        <v>368</v>
      </c>
      <c r="AF143" s="54" t="s">
        <v>368</v>
      </c>
      <c r="AG143" s="54" t="s">
        <v>368</v>
      </c>
      <c r="AH143" s="54">
        <v>1</v>
      </c>
      <c r="AI143" s="54">
        <v>0.89423307167601485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v>1</v>
      </c>
      <c r="H144" s="54">
        <v>0.26852888531373548</v>
      </c>
      <c r="I144" s="54">
        <v>0.839528289641578</v>
      </c>
      <c r="J144" s="54">
        <v>0.85248777520788144</v>
      </c>
      <c r="K144" s="54">
        <v>0.33560585086637418</v>
      </c>
      <c r="L144" s="54">
        <v>0.71578344482473411</v>
      </c>
      <c r="M144" s="54">
        <v>1</v>
      </c>
      <c r="N144" s="54">
        <v>0.42020493396781194</v>
      </c>
      <c r="O144" s="54">
        <v>1</v>
      </c>
      <c r="P144" s="54">
        <v>0</v>
      </c>
      <c r="Q144" s="54">
        <v>1</v>
      </c>
      <c r="R144" s="54">
        <v>1</v>
      </c>
      <c r="S144" s="54">
        <v>0.57528646769868108</v>
      </c>
      <c r="T144" s="54">
        <v>0.46656048197427358</v>
      </c>
      <c r="U144" s="54">
        <v>0</v>
      </c>
      <c r="V144" s="54">
        <v>0.75950742809923288</v>
      </c>
      <c r="W144" s="54">
        <v>1</v>
      </c>
      <c r="X144" s="54">
        <v>1</v>
      </c>
      <c r="Y144" s="54">
        <v>0.92670269866758315</v>
      </c>
      <c r="Z144" s="54">
        <v>0.64696966453937033</v>
      </c>
      <c r="AA144" s="54">
        <v>0.63225825931300739</v>
      </c>
      <c r="AB144" s="54">
        <v>0.75769061658297143</v>
      </c>
      <c r="AC144" s="54">
        <v>0.15881660543543016</v>
      </c>
      <c r="AD144" s="54">
        <v>0.64863762601195263</v>
      </c>
      <c r="AE144" s="54">
        <v>0.46889821204939186</v>
      </c>
      <c r="AF144" s="54">
        <v>0.38157212602724022</v>
      </c>
      <c r="AG144" s="54">
        <v>0.42949078468323643</v>
      </c>
      <c r="AH144" s="54">
        <v>0.45341054117388208</v>
      </c>
      <c r="AI144" s="54">
        <v>0.4900445786016368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">
        <v>368</v>
      </c>
      <c r="H145" s="54">
        <v>0.61973240974757171</v>
      </c>
      <c r="I145" s="54" t="s">
        <v>368</v>
      </c>
      <c r="J145" s="54">
        <v>1</v>
      </c>
      <c r="K145" s="54">
        <v>0</v>
      </c>
      <c r="L145" s="54">
        <v>1</v>
      </c>
      <c r="M145" s="54" t="s">
        <v>368</v>
      </c>
      <c r="N145" s="54">
        <v>1</v>
      </c>
      <c r="O145" s="54" t="s">
        <v>368</v>
      </c>
      <c r="P145" s="54" t="s">
        <v>368</v>
      </c>
      <c r="Q145" s="54" t="s">
        <v>368</v>
      </c>
      <c r="R145" s="54" t="s">
        <v>368</v>
      </c>
      <c r="S145" s="54" t="s">
        <v>368</v>
      </c>
      <c r="T145" s="54" t="s">
        <v>368</v>
      </c>
      <c r="U145" s="54" t="s">
        <v>368</v>
      </c>
      <c r="V145" s="54" t="s">
        <v>368</v>
      </c>
      <c r="W145" s="54" t="s">
        <v>368</v>
      </c>
      <c r="X145" s="54" t="s">
        <v>368</v>
      </c>
      <c r="Y145" s="54">
        <v>1</v>
      </c>
      <c r="Z145" s="54">
        <v>1</v>
      </c>
      <c r="AA145" s="54" t="s">
        <v>368</v>
      </c>
      <c r="AB145" s="54" t="s">
        <v>368</v>
      </c>
      <c r="AC145" s="54">
        <v>1</v>
      </c>
      <c r="AD145" s="54" t="s">
        <v>368</v>
      </c>
      <c r="AE145" s="54" t="s">
        <v>368</v>
      </c>
      <c r="AF145" s="54" t="s">
        <v>368</v>
      </c>
      <c r="AG145" s="54">
        <v>1</v>
      </c>
      <c r="AH145" s="54">
        <v>0</v>
      </c>
      <c r="AI145" s="54">
        <v>0.70706727144066917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v>1</v>
      </c>
      <c r="H146" s="54">
        <v>0.1400107955948115</v>
      </c>
      <c r="I146" s="54">
        <v>0.98680431264609247</v>
      </c>
      <c r="J146" s="54">
        <v>0.80000086806120696</v>
      </c>
      <c r="K146" s="54">
        <v>0</v>
      </c>
      <c r="L146" s="54">
        <v>0.57671582712492497</v>
      </c>
      <c r="M146" s="54">
        <v>1</v>
      </c>
      <c r="N146" s="54">
        <v>0</v>
      </c>
      <c r="O146" s="54">
        <v>1</v>
      </c>
      <c r="P146" s="54">
        <v>0</v>
      </c>
      <c r="Q146" s="54" t="s">
        <v>368</v>
      </c>
      <c r="R146" s="54">
        <v>1</v>
      </c>
      <c r="S146" s="54">
        <v>5.5190266216574455E-2</v>
      </c>
      <c r="T146" s="54">
        <v>0.15686000011345541</v>
      </c>
      <c r="U146" s="54">
        <v>0</v>
      </c>
      <c r="V146" s="54">
        <v>0.8154917979126971</v>
      </c>
      <c r="W146" s="54">
        <v>1</v>
      </c>
      <c r="X146" s="54">
        <v>0.99999999999999989</v>
      </c>
      <c r="Y146" s="54">
        <v>0.79999999999999993</v>
      </c>
      <c r="Z146" s="54">
        <v>0.39101804890687414</v>
      </c>
      <c r="AA146" s="54">
        <v>0.31354168942256538</v>
      </c>
      <c r="AB146" s="54">
        <v>0.49999998560546921</v>
      </c>
      <c r="AC146" s="54">
        <v>0.15851808236880668</v>
      </c>
      <c r="AD146" s="54">
        <v>0.1523177759293865</v>
      </c>
      <c r="AE146" s="54">
        <v>0.36169850131734604</v>
      </c>
      <c r="AF146" s="54">
        <v>0</v>
      </c>
      <c r="AG146" s="54">
        <v>0</v>
      </c>
      <c r="AH146" s="54">
        <v>0.52118450352028245</v>
      </c>
      <c r="AI146" s="54">
        <v>0.35422606480084529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v>1</v>
      </c>
      <c r="H147" s="54">
        <v>0.53784862704146297</v>
      </c>
      <c r="I147" s="54">
        <v>0.63996375254592364</v>
      </c>
      <c r="J147" s="54" t="s">
        <v>368</v>
      </c>
      <c r="K147" s="54">
        <v>1</v>
      </c>
      <c r="L147" s="54">
        <v>1</v>
      </c>
      <c r="M147" s="54">
        <v>1</v>
      </c>
      <c r="N147" s="54" t="s">
        <v>368</v>
      </c>
      <c r="O147" s="54" t="s">
        <v>368</v>
      </c>
      <c r="P147" s="54">
        <v>0</v>
      </c>
      <c r="Q147" s="54">
        <v>1</v>
      </c>
      <c r="R147" s="54">
        <v>1</v>
      </c>
      <c r="S147" s="54">
        <v>1</v>
      </c>
      <c r="T147" s="54">
        <v>1</v>
      </c>
      <c r="U147" s="54" t="s">
        <v>368</v>
      </c>
      <c r="V147" s="54">
        <v>0.65475000805905681</v>
      </c>
      <c r="W147" s="54">
        <v>1</v>
      </c>
      <c r="X147" s="54">
        <v>1</v>
      </c>
      <c r="Y147" s="54">
        <v>1</v>
      </c>
      <c r="Z147" s="54">
        <v>1</v>
      </c>
      <c r="AA147" s="54">
        <v>1</v>
      </c>
      <c r="AB147" s="54">
        <v>1</v>
      </c>
      <c r="AC147" s="54" t="s">
        <v>368</v>
      </c>
      <c r="AD147" s="54">
        <v>1</v>
      </c>
      <c r="AE147" s="54">
        <v>1</v>
      </c>
      <c r="AF147" s="54">
        <v>1</v>
      </c>
      <c r="AG147" s="54">
        <v>1</v>
      </c>
      <c r="AH147" s="54">
        <v>0</v>
      </c>
      <c r="AI147" s="54">
        <v>0.86647425250499133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">
        <v>368</v>
      </c>
      <c r="H148" s="54" t="s">
        <v>368</v>
      </c>
      <c r="I148" s="54" t="s">
        <v>368</v>
      </c>
      <c r="J148" s="54" t="s">
        <v>368</v>
      </c>
      <c r="K148" s="54" t="s">
        <v>368</v>
      </c>
      <c r="L148" s="54" t="s">
        <v>368</v>
      </c>
      <c r="M148" s="54" t="s">
        <v>368</v>
      </c>
      <c r="N148" s="54" t="s">
        <v>368</v>
      </c>
      <c r="O148" s="54" t="s">
        <v>368</v>
      </c>
      <c r="P148" s="54" t="s">
        <v>368</v>
      </c>
      <c r="Q148" s="54" t="s">
        <v>368</v>
      </c>
      <c r="R148" s="54" t="s">
        <v>368</v>
      </c>
      <c r="S148" s="54" t="s">
        <v>368</v>
      </c>
      <c r="T148" s="54" t="s">
        <v>368</v>
      </c>
      <c r="U148" s="54" t="s">
        <v>368</v>
      </c>
      <c r="V148" s="54" t="s">
        <v>368</v>
      </c>
      <c r="W148" s="54" t="s">
        <v>368</v>
      </c>
      <c r="X148" s="54" t="s">
        <v>368</v>
      </c>
      <c r="Y148" s="54" t="s">
        <v>368</v>
      </c>
      <c r="Z148" s="54" t="s">
        <v>368</v>
      </c>
      <c r="AA148" s="54" t="s">
        <v>368</v>
      </c>
      <c r="AB148" s="54" t="s">
        <v>368</v>
      </c>
      <c r="AC148" s="54" t="s">
        <v>368</v>
      </c>
      <c r="AD148" s="54" t="s">
        <v>368</v>
      </c>
      <c r="AE148" s="54" t="s">
        <v>368</v>
      </c>
      <c r="AF148" s="54" t="s">
        <v>368</v>
      </c>
      <c r="AG148" s="54" t="s">
        <v>368</v>
      </c>
      <c r="AH148" s="54" t="s">
        <v>368</v>
      </c>
      <c r="AI148" s="54" t="s">
        <v>368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">
        <v>368</v>
      </c>
      <c r="H149" s="54" t="s">
        <v>368</v>
      </c>
      <c r="I149" s="54" t="s">
        <v>368</v>
      </c>
      <c r="J149" s="54" t="s">
        <v>368</v>
      </c>
      <c r="K149" s="54" t="s">
        <v>368</v>
      </c>
      <c r="L149" s="54" t="s">
        <v>368</v>
      </c>
      <c r="M149" s="54" t="s">
        <v>368</v>
      </c>
      <c r="N149" s="54" t="s">
        <v>368</v>
      </c>
      <c r="O149" s="54" t="s">
        <v>368</v>
      </c>
      <c r="P149" s="54" t="s">
        <v>368</v>
      </c>
      <c r="Q149" s="54" t="s">
        <v>368</v>
      </c>
      <c r="R149" s="54" t="s">
        <v>368</v>
      </c>
      <c r="S149" s="54" t="s">
        <v>368</v>
      </c>
      <c r="T149" s="54" t="s">
        <v>368</v>
      </c>
      <c r="U149" s="54" t="s">
        <v>368</v>
      </c>
      <c r="V149" s="54" t="s">
        <v>368</v>
      </c>
      <c r="W149" s="54" t="s">
        <v>368</v>
      </c>
      <c r="X149" s="54" t="s">
        <v>368</v>
      </c>
      <c r="Y149" s="54" t="s">
        <v>368</v>
      </c>
      <c r="Z149" s="54" t="s">
        <v>368</v>
      </c>
      <c r="AA149" s="54" t="s">
        <v>368</v>
      </c>
      <c r="AB149" s="54" t="s">
        <v>368</v>
      </c>
      <c r="AC149" s="54" t="s">
        <v>368</v>
      </c>
      <c r="AD149" s="54" t="s">
        <v>368</v>
      </c>
      <c r="AE149" s="54" t="s">
        <v>368</v>
      </c>
      <c r="AF149" s="54" t="s">
        <v>368</v>
      </c>
      <c r="AG149" s="54" t="s">
        <v>368</v>
      </c>
      <c r="AH149" s="54" t="s">
        <v>368</v>
      </c>
      <c r="AI149" s="54" t="s">
        <v>368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v>0.44212467256495186</v>
      </c>
      <c r="H150" s="54">
        <v>0.52347931091037125</v>
      </c>
      <c r="I150" s="54">
        <v>0.67346503169968364</v>
      </c>
      <c r="J150" s="54">
        <v>0.57002326578523788</v>
      </c>
      <c r="K150" s="54">
        <v>0.450203920797553</v>
      </c>
      <c r="L150" s="54">
        <v>0.48965881709884573</v>
      </c>
      <c r="M150" s="54">
        <v>0.67314190939482099</v>
      </c>
      <c r="N150" s="54">
        <v>0.38063977314990555</v>
      </c>
      <c r="O150" s="54">
        <v>0.54504959479067139</v>
      </c>
      <c r="P150" s="54">
        <v>0.53141521969841632</v>
      </c>
      <c r="Q150" s="54">
        <v>0.56185549651192124</v>
      </c>
      <c r="R150" s="54">
        <v>0.57542768553053425</v>
      </c>
      <c r="S150" s="54">
        <v>0.63294397064942076</v>
      </c>
      <c r="T150" s="54">
        <v>0.59097707901751295</v>
      </c>
      <c r="U150" s="54">
        <v>0.6151988422190583</v>
      </c>
      <c r="V150" s="54">
        <v>0.63019162663194861</v>
      </c>
      <c r="W150" s="54">
        <v>0.63538961605304123</v>
      </c>
      <c r="X150" s="54">
        <v>0.63786051808876243</v>
      </c>
      <c r="Y150" s="54">
        <v>0.62703969417932992</v>
      </c>
      <c r="Z150" s="54">
        <v>0.56472962632119061</v>
      </c>
      <c r="AA150" s="54">
        <v>0.60694182267696095</v>
      </c>
      <c r="AB150" s="54">
        <v>0.43211503315981697</v>
      </c>
      <c r="AC150" s="54">
        <v>0.21577445983053425</v>
      </c>
      <c r="AD150" s="54">
        <v>0.67637690420892715</v>
      </c>
      <c r="AE150" s="54">
        <v>0.5563403595545805</v>
      </c>
      <c r="AF150" s="54">
        <v>0.47574751720176295</v>
      </c>
      <c r="AG150" s="54">
        <v>0.72303628149325516</v>
      </c>
      <c r="AH150" s="54">
        <v>0.52167160325684248</v>
      </c>
      <c r="AI150" s="54">
        <v>0.55613710932942928</v>
      </c>
    </row>
  </sheetData>
  <sheetProtection algorithmName="SHA-512" hashValue="Tvil9AlZCSQA1uEkHQyyYH939r3E+cZxmo6MNLMLIbxA2vU78Hu4RWIKJ0uWfhqK+IoP/39my/cH6t0x0EtMeA==" saltValue="uskBvxVETfJf/57spIwz3A==" spinCount="100000" sheet="1" objects="1" scenarios="1"/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552098</v>
      </c>
      <c r="H8" s="122"/>
      <c r="I8" s="128">
        <v>397928</v>
      </c>
      <c r="J8" s="128">
        <v>154170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4"/>
      <c r="I9" s="116"/>
      <c r="J9" s="116"/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3612</v>
      </c>
      <c r="H10" s="124" t="s">
        <v>15</v>
      </c>
      <c r="I10" s="116">
        <v>3612</v>
      </c>
      <c r="J10" s="116"/>
      <c r="K10" s="128">
        <v>3612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250450</v>
      </c>
      <c r="H11" s="124" t="s">
        <v>15</v>
      </c>
      <c r="I11" s="116">
        <v>250450</v>
      </c>
      <c r="J11" s="116"/>
      <c r="K11" s="128">
        <v>250450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56466</v>
      </c>
      <c r="H12" s="124" t="s">
        <v>15</v>
      </c>
      <c r="I12" s="116">
        <v>56466</v>
      </c>
      <c r="J12" s="116"/>
      <c r="K12" s="128">
        <v>56466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/>
      <c r="J13" s="116"/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/>
      <c r="J14" s="116"/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/>
      <c r="J15" s="116"/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/>
      <c r="J16" s="116"/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16"/>
      <c r="J17" s="116"/>
      <c r="K17" s="128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216195</v>
      </c>
      <c r="H18" s="124" t="s">
        <v>59</v>
      </c>
      <c r="I18" s="116">
        <v>62025</v>
      </c>
      <c r="J18" s="116">
        <v>154170</v>
      </c>
      <c r="K18" s="128">
        <v>216195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/>
      <c r="J19" s="126"/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25375</v>
      </c>
      <c r="H20" s="124" t="s">
        <v>15</v>
      </c>
      <c r="I20" s="116">
        <v>25375</v>
      </c>
      <c r="J20" s="116"/>
      <c r="K20" s="128">
        <v>25375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/>
      <c r="J21" s="116"/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/>
      <c r="J22" s="116"/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/>
      <c r="J23" s="116"/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/>
      <c r="J24" s="127"/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327021</v>
      </c>
      <c r="H25" s="122"/>
      <c r="I25" s="128">
        <v>107100</v>
      </c>
      <c r="J25" s="128">
        <v>219921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/>
      <c r="J26" s="116"/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117760</v>
      </c>
      <c r="H27" s="124" t="s">
        <v>15</v>
      </c>
      <c r="I27" s="116">
        <v>107100</v>
      </c>
      <c r="J27" s="116">
        <v>10660</v>
      </c>
      <c r="K27" s="128">
        <v>117760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4"/>
      <c r="I28" s="116"/>
      <c r="J28" s="116"/>
      <c r="K28" s="128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4"/>
      <c r="I29" s="116"/>
      <c r="J29" s="116"/>
      <c r="K29" s="128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91425</v>
      </c>
      <c r="H30" s="124" t="s">
        <v>24</v>
      </c>
      <c r="I30" s="116"/>
      <c r="J30" s="116">
        <v>91425</v>
      </c>
      <c r="K30" s="128">
        <v>91425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>
        <v>31000</v>
      </c>
      <c r="H31" s="124" t="s">
        <v>24</v>
      </c>
      <c r="I31" s="116"/>
      <c r="J31" s="116">
        <v>31000</v>
      </c>
      <c r="K31" s="128">
        <v>31000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/>
      <c r="J32" s="116"/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>
        <v>33637</v>
      </c>
      <c r="H33" s="124" t="s">
        <v>24</v>
      </c>
      <c r="I33" s="116"/>
      <c r="J33" s="116">
        <v>33637</v>
      </c>
      <c r="K33" s="128">
        <v>33637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/>
      <c r="J34" s="116"/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>
        <v>53199</v>
      </c>
      <c r="H35" s="124" t="s">
        <v>24</v>
      </c>
      <c r="I35" s="116"/>
      <c r="J35" s="116">
        <v>53199</v>
      </c>
      <c r="K35" s="128">
        <v>53199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/>
      <c r="J36" s="116"/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/>
      <c r="J37" s="116"/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/>
      <c r="J38" s="116"/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/>
      <c r="J39" s="116"/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/>
      <c r="J40" s="116"/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/>
      <c r="J41" s="116"/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712527</v>
      </c>
      <c r="H42" s="122"/>
      <c r="I42" s="128">
        <v>141165</v>
      </c>
      <c r="J42" s="128">
        <v>571362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179379</v>
      </c>
      <c r="H43" s="124" t="s">
        <v>59</v>
      </c>
      <c r="I43" s="116">
        <v>37170</v>
      </c>
      <c r="J43" s="116">
        <v>142209</v>
      </c>
      <c r="K43" s="128">
        <v>179379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4"/>
      <c r="I44" s="116"/>
      <c r="J44" s="116"/>
      <c r="K44" s="128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/>
      <c r="J45" s="116"/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/>
      <c r="J46" s="116"/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198723</v>
      </c>
      <c r="H47" s="124" t="s">
        <v>59</v>
      </c>
      <c r="I47" s="116">
        <v>92480</v>
      </c>
      <c r="J47" s="116">
        <v>106243</v>
      </c>
      <c r="K47" s="128">
        <v>198723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/>
      <c r="I48" s="116"/>
      <c r="J48" s="116"/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51244</v>
      </c>
      <c r="H49" s="124" t="s">
        <v>24</v>
      </c>
      <c r="I49" s="116"/>
      <c r="J49" s="116">
        <v>51244</v>
      </c>
      <c r="K49" s="128">
        <v>51244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/>
      <c r="J50" s="116"/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/>
      <c r="J51" s="116"/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/>
      <c r="J52" s="116"/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/>
      <c r="H53" s="124"/>
      <c r="I53" s="116"/>
      <c r="J53" s="116"/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26870</v>
      </c>
      <c r="H54" s="124" t="s">
        <v>24</v>
      </c>
      <c r="I54" s="116"/>
      <c r="J54" s="116">
        <v>26870</v>
      </c>
      <c r="K54" s="128">
        <v>26870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138780</v>
      </c>
      <c r="H55" s="124" t="s">
        <v>24</v>
      </c>
      <c r="I55" s="116"/>
      <c r="J55" s="116">
        <v>138780</v>
      </c>
      <c r="K55" s="128">
        <v>138780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85794</v>
      </c>
      <c r="H56" s="124" t="s">
        <v>24</v>
      </c>
      <c r="I56" s="116"/>
      <c r="J56" s="116">
        <v>85794</v>
      </c>
      <c r="K56" s="128">
        <v>85794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/>
      <c r="J57" s="116"/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/>
      <c r="J58" s="116"/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15562</v>
      </c>
      <c r="H59" s="124" t="s">
        <v>24</v>
      </c>
      <c r="I59" s="116"/>
      <c r="J59" s="116">
        <v>15562</v>
      </c>
      <c r="K59" s="128">
        <v>15562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4"/>
      <c r="I60" s="116"/>
      <c r="J60" s="116"/>
      <c r="K60" s="128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16175</v>
      </c>
      <c r="H61" s="124" t="s">
        <v>59</v>
      </c>
      <c r="I61" s="116">
        <v>11515</v>
      </c>
      <c r="J61" s="116">
        <v>4660</v>
      </c>
      <c r="K61" s="128">
        <v>16175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/>
      <c r="J62" s="116"/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/>
      <c r="H63" s="124"/>
      <c r="I63" s="116"/>
      <c r="J63" s="116"/>
      <c r="K63" s="128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/>
      <c r="J67" s="116"/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/>
      <c r="J68" s="116"/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/>
      <c r="J69" s="116"/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445336</v>
      </c>
      <c r="H70" s="122"/>
      <c r="I70" s="128">
        <v>107100</v>
      </c>
      <c r="J70" s="128">
        <v>338236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/>
      <c r="J71" s="116"/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290231</v>
      </c>
      <c r="H72" s="124" t="s">
        <v>59</v>
      </c>
      <c r="I72" s="116">
        <v>53550</v>
      </c>
      <c r="J72" s="116">
        <v>236681</v>
      </c>
      <c r="K72" s="128">
        <v>290231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155105</v>
      </c>
      <c r="H73" s="124" t="s">
        <v>59</v>
      </c>
      <c r="I73" s="116">
        <v>53550</v>
      </c>
      <c r="J73" s="116">
        <v>101555</v>
      </c>
      <c r="K73" s="128">
        <v>155105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2036982</v>
      </c>
      <c r="H76" s="26"/>
      <c r="I76" s="94">
        <v>753293</v>
      </c>
      <c r="J76" s="94">
        <v>1283689</v>
      </c>
      <c r="K76" s="90">
        <v>2036982</v>
      </c>
      <c r="L76" s="27"/>
    </row>
    <row r="77" spans="1:12" ht="15.75" x14ac:dyDescent="0.25">
      <c r="F77" s="83" t="s">
        <v>200</v>
      </c>
      <c r="G77" s="95">
        <v>2036982</v>
      </c>
      <c r="H77" s="14"/>
      <c r="I77" s="85">
        <v>0.36980837336805134</v>
      </c>
      <c r="J77" s="85">
        <v>0.63019162663194861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9432267.120000001</v>
      </c>
      <c r="J83" s="87">
        <v>7.9863408278878334E-2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809219.58999999985</v>
      </c>
      <c r="H8" s="10"/>
      <c r="I8" s="90">
        <v>770591.0199999999</v>
      </c>
      <c r="J8" s="90">
        <v>38628.57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32766.35</v>
      </c>
      <c r="H10" s="17" t="s">
        <v>15</v>
      </c>
      <c r="I10" s="91">
        <v>32766.35</v>
      </c>
      <c r="J10" s="91"/>
      <c r="K10" s="90">
        <v>32766.35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406755.91</v>
      </c>
      <c r="H11" s="17" t="s">
        <v>15</v>
      </c>
      <c r="I11" s="91">
        <v>406755.91</v>
      </c>
      <c r="J11" s="91"/>
      <c r="K11" s="90">
        <v>406755.91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183292.92</v>
      </c>
      <c r="H13" s="17" t="s">
        <v>15</v>
      </c>
      <c r="I13" s="91">
        <v>183292.92</v>
      </c>
      <c r="J13" s="91"/>
      <c r="K13" s="90">
        <v>183292.92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38628.57</v>
      </c>
      <c r="H15" s="17" t="s">
        <v>24</v>
      </c>
      <c r="I15" s="91"/>
      <c r="J15" s="91">
        <v>38628.57</v>
      </c>
      <c r="K15" s="90">
        <v>38628.57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147775.84</v>
      </c>
      <c r="H18" s="17" t="s">
        <v>15</v>
      </c>
      <c r="I18" s="91">
        <v>147775.84</v>
      </c>
      <c r="J18" s="91"/>
      <c r="K18" s="90">
        <v>147775.84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899955.65</v>
      </c>
      <c r="H25" s="10"/>
      <c r="I25" s="90">
        <v>542477.55999999994</v>
      </c>
      <c r="J25" s="90">
        <v>357478.08999999997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429547.33999999997</v>
      </c>
      <c r="H26" s="17" t="s">
        <v>59</v>
      </c>
      <c r="I26" s="91">
        <v>334085.65999999997</v>
      </c>
      <c r="J26" s="91">
        <v>95461.68</v>
      </c>
      <c r="K26" s="90">
        <v>429547.33999999997</v>
      </c>
      <c r="L26" s="18" t="s">
        <v>364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463011.51</v>
      </c>
      <c r="H32" s="17" t="s">
        <v>59</v>
      </c>
      <c r="I32" s="91">
        <v>208391.9</v>
      </c>
      <c r="J32" s="91">
        <v>254619.61</v>
      </c>
      <c r="K32" s="90">
        <v>463011.51</v>
      </c>
      <c r="L32" s="18" t="s">
        <v>365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7396.8</v>
      </c>
      <c r="H40" s="17" t="s">
        <v>24</v>
      </c>
      <c r="I40" s="91"/>
      <c r="J40" s="91">
        <v>7396.8</v>
      </c>
      <c r="K40" s="90">
        <v>7396.8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4716207.6400000006</v>
      </c>
      <c r="H42" s="10"/>
      <c r="I42" s="90">
        <v>1374995.88</v>
      </c>
      <c r="J42" s="90">
        <v>3341211.76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3015205.85</v>
      </c>
      <c r="H43" s="17" t="s">
        <v>59</v>
      </c>
      <c r="I43" s="91">
        <v>904561.75</v>
      </c>
      <c r="J43" s="91">
        <v>2110644.1</v>
      </c>
      <c r="K43" s="90">
        <v>3015205.85</v>
      </c>
      <c r="L43" s="18" t="s">
        <v>366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242441.99</v>
      </c>
      <c r="H44" s="17" t="s">
        <v>24</v>
      </c>
      <c r="I44" s="91"/>
      <c r="J44" s="91">
        <v>242441.99</v>
      </c>
      <c r="K44" s="90">
        <v>242441.99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311256.33</v>
      </c>
      <c r="H47" s="17" t="s">
        <v>15</v>
      </c>
      <c r="I47" s="91">
        <v>311256.33</v>
      </c>
      <c r="J47" s="91"/>
      <c r="K47" s="90">
        <v>311256.33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153948.68</v>
      </c>
      <c r="H48" s="17" t="s">
        <v>24</v>
      </c>
      <c r="I48" s="91"/>
      <c r="J48" s="91">
        <v>153948.68</v>
      </c>
      <c r="K48" s="90">
        <v>153948.68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115665.42</v>
      </c>
      <c r="H49" s="17" t="s">
        <v>15</v>
      </c>
      <c r="I49" s="91">
        <v>115665.42</v>
      </c>
      <c r="J49" s="91"/>
      <c r="K49" s="90">
        <v>115665.42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0</v>
      </c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33165.599999999999</v>
      </c>
      <c r="H55" s="17" t="s">
        <v>24</v>
      </c>
      <c r="I55" s="91"/>
      <c r="J55" s="91">
        <v>33165.599999999999</v>
      </c>
      <c r="K55" s="90">
        <v>33165.599999999999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199527.07</v>
      </c>
      <c r="H56" s="17" t="s">
        <v>24</v>
      </c>
      <c r="I56" s="91"/>
      <c r="J56" s="91">
        <v>199527.07</v>
      </c>
      <c r="K56" s="90">
        <v>199527.07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145041.26</v>
      </c>
      <c r="H57" s="17" t="s">
        <v>59</v>
      </c>
      <c r="I57" s="91">
        <v>43512.38</v>
      </c>
      <c r="J57" s="91">
        <v>101528.88</v>
      </c>
      <c r="K57" s="90">
        <v>145041.26</v>
      </c>
      <c r="L57" s="18" t="s">
        <v>367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35619.46</v>
      </c>
      <c r="H60" s="17" t="s">
        <v>24</v>
      </c>
      <c r="I60" s="91"/>
      <c r="J60" s="91">
        <v>35619.46</v>
      </c>
      <c r="K60" s="90">
        <v>35619.46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120929.78</v>
      </c>
      <c r="H61" s="17" t="s">
        <v>24</v>
      </c>
      <c r="I61" s="91"/>
      <c r="J61" s="91">
        <v>120929.78</v>
      </c>
      <c r="K61" s="90">
        <v>120929.78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343406.2</v>
      </c>
      <c r="H62" s="17" t="s">
        <v>24</v>
      </c>
      <c r="I62" s="91"/>
      <c r="J62" s="91">
        <v>343406.2</v>
      </c>
      <c r="K62" s="90">
        <v>343406.2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947046.91999999993</v>
      </c>
      <c r="H70" s="10"/>
      <c r="I70" s="90">
        <v>0</v>
      </c>
      <c r="J70" s="90">
        <v>947046.91999999993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580139.21</v>
      </c>
      <c r="H72" s="17" t="s">
        <v>24</v>
      </c>
      <c r="I72" s="91"/>
      <c r="J72" s="91">
        <v>580139.21</v>
      </c>
      <c r="K72" s="90">
        <v>580139.21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366907.71</v>
      </c>
      <c r="H73" s="17" t="s">
        <v>24</v>
      </c>
      <c r="I73" s="91"/>
      <c r="J73" s="91">
        <v>366907.71</v>
      </c>
      <c r="K73" s="90">
        <v>366907.71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7372429.8000000007</v>
      </c>
      <c r="H76" s="26"/>
      <c r="I76" s="94">
        <v>2688064.46</v>
      </c>
      <c r="J76" s="94">
        <v>4684365.34</v>
      </c>
      <c r="K76" s="90">
        <v>7372429.7999999998</v>
      </c>
      <c r="L76" s="27"/>
    </row>
    <row r="77" spans="1:12" ht="15.75" x14ac:dyDescent="0.25">
      <c r="F77" s="83" t="s">
        <v>200</v>
      </c>
      <c r="G77" s="95">
        <v>7372429.8000000007</v>
      </c>
      <c r="H77" s="14"/>
      <c r="I77" s="85">
        <v>0.36461038394695866</v>
      </c>
      <c r="J77" s="85">
        <v>0.63538961605304123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32195373.146000002</v>
      </c>
      <c r="J83" s="87">
        <v>8.3492259829079471E-2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1783382.0499999998</v>
      </c>
      <c r="H8" s="10"/>
      <c r="I8" s="90">
        <v>1197131.97</v>
      </c>
      <c r="J8" s="90">
        <v>586250.08000000007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64759.77</v>
      </c>
      <c r="H10" s="17" t="s">
        <v>15</v>
      </c>
      <c r="I10" s="91">
        <v>64759.77</v>
      </c>
      <c r="J10" s="91"/>
      <c r="K10" s="90">
        <v>64759.77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403018.47</v>
      </c>
      <c r="H11" s="17" t="s">
        <v>15</v>
      </c>
      <c r="I11" s="91">
        <v>403018.47</v>
      </c>
      <c r="J11" s="91"/>
      <c r="K11" s="90">
        <v>403018.47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729353.72999999986</v>
      </c>
      <c r="H13" s="17" t="s">
        <v>15</v>
      </c>
      <c r="I13" s="91">
        <v>729353.73</v>
      </c>
      <c r="J13" s="91"/>
      <c r="K13" s="90">
        <v>729353.73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299779.14</v>
      </c>
      <c r="H18" s="17" t="s">
        <v>24</v>
      </c>
      <c r="I18" s="91"/>
      <c r="J18" s="91">
        <v>299779.14</v>
      </c>
      <c r="K18" s="90">
        <v>299779.14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286470.94</v>
      </c>
      <c r="H20" s="17" t="s">
        <v>24</v>
      </c>
      <c r="I20" s="91"/>
      <c r="J20" s="91">
        <v>286470.94</v>
      </c>
      <c r="K20" s="90">
        <v>286470.94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2484735.58</v>
      </c>
      <c r="H25" s="10"/>
      <c r="I25" s="90">
        <v>1045017.4099999999</v>
      </c>
      <c r="J25" s="90">
        <v>1439718.17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664884.1</v>
      </c>
      <c r="H28" s="17" t="s">
        <v>59</v>
      </c>
      <c r="I28" s="91">
        <v>341138.04</v>
      </c>
      <c r="J28" s="91">
        <v>323746.06</v>
      </c>
      <c r="K28" s="90">
        <v>664884.1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57781.93</v>
      </c>
      <c r="H29" s="17" t="s">
        <v>15</v>
      </c>
      <c r="I29" s="91">
        <v>57781.93</v>
      </c>
      <c r="J29" s="91"/>
      <c r="K29" s="90">
        <v>57781.93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241731.23</v>
      </c>
      <c r="H31" s="17" t="s">
        <v>15</v>
      </c>
      <c r="I31" s="91">
        <v>241731.23</v>
      </c>
      <c r="J31" s="91"/>
      <c r="K31" s="90">
        <v>241731.23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645266.26</v>
      </c>
      <c r="H32" s="17" t="s">
        <v>24</v>
      </c>
      <c r="I32" s="91"/>
      <c r="J32" s="91">
        <v>645266.26</v>
      </c>
      <c r="K32" s="90">
        <v>645266.26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404366.21000000008</v>
      </c>
      <c r="H35" s="17" t="s">
        <v>15</v>
      </c>
      <c r="I35" s="91">
        <v>404366.21</v>
      </c>
      <c r="J35" s="91"/>
      <c r="K35" s="90">
        <v>404366.21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215930.39</v>
      </c>
      <c r="H40" s="17" t="s">
        <v>24</v>
      </c>
      <c r="I40" s="91"/>
      <c r="J40" s="91">
        <v>215930.39</v>
      </c>
      <c r="K40" s="90">
        <v>215930.39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254775.46000000002</v>
      </c>
      <c r="H41" s="17" t="s">
        <v>24</v>
      </c>
      <c r="I41" s="91"/>
      <c r="J41" s="91">
        <v>254775.46</v>
      </c>
      <c r="K41" s="90">
        <v>254775.46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5709787.6699999999</v>
      </c>
      <c r="H42" s="10"/>
      <c r="I42" s="90">
        <v>2306567.54</v>
      </c>
      <c r="J42" s="90">
        <v>3403220.1300000004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2352229.6799999997</v>
      </c>
      <c r="H43" s="17" t="s">
        <v>24</v>
      </c>
      <c r="I43" s="91"/>
      <c r="J43" s="91">
        <v>2352229.6800000002</v>
      </c>
      <c r="K43" s="90">
        <v>2352229.6800000002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214555.43</v>
      </c>
      <c r="H44" s="17" t="s">
        <v>15</v>
      </c>
      <c r="I44" s="91">
        <v>214555.43</v>
      </c>
      <c r="J44" s="91"/>
      <c r="K44" s="90">
        <v>214555.43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78804.160000000003</v>
      </c>
      <c r="H45" s="17" t="s">
        <v>24</v>
      </c>
      <c r="I45" s="91"/>
      <c r="J45" s="91">
        <v>78804.160000000003</v>
      </c>
      <c r="K45" s="90">
        <v>78804.160000000003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32772.19</v>
      </c>
      <c r="H46" s="17" t="s">
        <v>24</v>
      </c>
      <c r="I46" s="91"/>
      <c r="J46" s="91">
        <v>32772.19</v>
      </c>
      <c r="K46" s="90">
        <v>32772.19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1379893.84</v>
      </c>
      <c r="H47" s="17" t="s">
        <v>15</v>
      </c>
      <c r="I47" s="91">
        <v>1379893.84</v>
      </c>
      <c r="J47" s="91"/>
      <c r="K47" s="90">
        <v>1379893.84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372137.38</v>
      </c>
      <c r="H49" s="17" t="s">
        <v>15</v>
      </c>
      <c r="I49" s="91">
        <v>372137.38</v>
      </c>
      <c r="J49" s="91"/>
      <c r="K49" s="90">
        <v>372137.38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235586.45</v>
      </c>
      <c r="H50" s="17" t="s">
        <v>15</v>
      </c>
      <c r="I50" s="91">
        <v>235586.45</v>
      </c>
      <c r="J50" s="91"/>
      <c r="K50" s="90">
        <v>235586.45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104394.43999999999</v>
      </c>
      <c r="H53" s="17" t="s">
        <v>15</v>
      </c>
      <c r="I53" s="91">
        <v>104394.44</v>
      </c>
      <c r="J53" s="91"/>
      <c r="K53" s="90">
        <v>104394.44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457661.03</v>
      </c>
      <c r="H56" s="17" t="s">
        <v>24</v>
      </c>
      <c r="I56" s="91"/>
      <c r="J56" s="91">
        <v>457661.03</v>
      </c>
      <c r="K56" s="90">
        <v>457661.03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375</v>
      </c>
      <c r="H57" s="17" t="s">
        <v>24</v>
      </c>
      <c r="I57" s="91"/>
      <c r="J57" s="91">
        <v>375</v>
      </c>
      <c r="K57" s="90">
        <v>375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96431.31</v>
      </c>
      <c r="H59" s="17" t="s">
        <v>24</v>
      </c>
      <c r="I59" s="91"/>
      <c r="J59" s="91">
        <v>96431.31</v>
      </c>
      <c r="K59" s="90">
        <v>96431.31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201527.17</v>
      </c>
      <c r="H61" s="17" t="s">
        <v>24</v>
      </c>
      <c r="I61" s="91"/>
      <c r="J61" s="91">
        <v>201527.17</v>
      </c>
      <c r="K61" s="90">
        <v>201527.17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183419.59</v>
      </c>
      <c r="H63" s="17" t="s">
        <v>24</v>
      </c>
      <c r="I63" s="91"/>
      <c r="J63" s="91">
        <v>183419.59</v>
      </c>
      <c r="K63" s="90">
        <v>183419.59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2582771.31</v>
      </c>
      <c r="H70" s="10"/>
      <c r="I70" s="90">
        <v>0</v>
      </c>
      <c r="J70" s="90">
        <v>2582771.31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1979253.4100000001</v>
      </c>
      <c r="H72" s="17" t="s">
        <v>24</v>
      </c>
      <c r="I72" s="91"/>
      <c r="J72" s="91">
        <v>1979253.41</v>
      </c>
      <c r="K72" s="90">
        <v>1979253.41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603517.9</v>
      </c>
      <c r="H73" s="17" t="s">
        <v>24</v>
      </c>
      <c r="I73" s="91"/>
      <c r="J73" s="91">
        <v>603517.9</v>
      </c>
      <c r="K73" s="90">
        <v>603517.9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12560676.610000001</v>
      </c>
      <c r="H76" s="119"/>
      <c r="I76" s="94">
        <v>4548716.92</v>
      </c>
      <c r="J76" s="94">
        <v>8011959.6900000013</v>
      </c>
      <c r="K76" s="90">
        <v>12560676.610000001</v>
      </c>
      <c r="L76" s="27"/>
    </row>
    <row r="77" spans="1:12" ht="15.75" x14ac:dyDescent="0.25">
      <c r="F77" s="83" t="s">
        <v>200</v>
      </c>
      <c r="G77" s="95">
        <v>12560676.609999999</v>
      </c>
      <c r="H77" s="14"/>
      <c r="I77" s="120">
        <v>0.36213948191123752</v>
      </c>
      <c r="J77" s="120">
        <v>0.63786051808876243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117675692.71522792</v>
      </c>
      <c r="J83" s="87">
        <v>3.8654685730278852E-2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1742710.5500000003</v>
      </c>
      <c r="H8" s="10"/>
      <c r="I8" s="90">
        <v>790264.57000000007</v>
      </c>
      <c r="J8" s="90">
        <v>952445.9800000001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22874.04</v>
      </c>
      <c r="H10" s="17" t="s">
        <v>15</v>
      </c>
      <c r="I10" s="91">
        <v>22874.04</v>
      </c>
      <c r="J10" s="91"/>
      <c r="K10" s="90">
        <v>22874.04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478721.43</v>
      </c>
      <c r="H11" s="17" t="s">
        <v>15</v>
      </c>
      <c r="I11" s="91">
        <v>478721.43</v>
      </c>
      <c r="J11" s="91"/>
      <c r="K11" s="90">
        <v>478721.43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730309.31</v>
      </c>
      <c r="H14" s="17" t="s">
        <v>24</v>
      </c>
      <c r="I14" s="91"/>
      <c r="J14" s="91">
        <v>730309.31</v>
      </c>
      <c r="K14" s="90">
        <v>730309.31</v>
      </c>
      <c r="L14" s="18" t="s">
        <v>243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206603.36</v>
      </c>
      <c r="H18" s="17" t="s">
        <v>24</v>
      </c>
      <c r="I18" s="91"/>
      <c r="J18" s="91">
        <v>206603.36</v>
      </c>
      <c r="K18" s="90">
        <v>206603.36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15533.31</v>
      </c>
      <c r="H19" s="17" t="s">
        <v>24</v>
      </c>
      <c r="I19" s="92"/>
      <c r="J19" s="92">
        <v>15533.31</v>
      </c>
      <c r="K19" s="90">
        <v>15533.31</v>
      </c>
      <c r="L19" s="18" t="s">
        <v>244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288669.10000000003</v>
      </c>
      <c r="H20" s="17" t="s">
        <v>15</v>
      </c>
      <c r="I20" s="91">
        <v>288669.10000000003</v>
      </c>
      <c r="J20" s="91"/>
      <c r="K20" s="90">
        <v>288669.10000000003</v>
      </c>
      <c r="L20" s="18" t="s">
        <v>245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2043100.83</v>
      </c>
      <c r="H25" s="10"/>
      <c r="I25" s="90">
        <v>1193822.1400000001</v>
      </c>
      <c r="J25" s="90">
        <v>849278.69000000006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312988.42</v>
      </c>
      <c r="H26" s="17" t="s">
        <v>15</v>
      </c>
      <c r="I26" s="91">
        <v>312988.42</v>
      </c>
      <c r="J26" s="91"/>
      <c r="K26" s="90">
        <v>312988.42</v>
      </c>
      <c r="L26" s="18" t="s">
        <v>246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939637.91</v>
      </c>
      <c r="H30" s="17" t="s">
        <v>59</v>
      </c>
      <c r="I30" s="91">
        <v>776527.12</v>
      </c>
      <c r="J30" s="91">
        <v>163110.79</v>
      </c>
      <c r="K30" s="90">
        <v>939637.91</v>
      </c>
      <c r="L30" s="18" t="s">
        <v>349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104306.6</v>
      </c>
      <c r="H31" s="17" t="s">
        <v>15</v>
      </c>
      <c r="I31" s="91">
        <v>104306.6</v>
      </c>
      <c r="J31" s="91"/>
      <c r="K31" s="90">
        <v>104306.6</v>
      </c>
      <c r="L31" s="18" t="s">
        <v>247</v>
      </c>
    </row>
    <row r="32" spans="1:12" ht="30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686167.9</v>
      </c>
      <c r="H32" s="17" t="s">
        <v>24</v>
      </c>
      <c r="I32" s="91"/>
      <c r="J32" s="91">
        <v>686167.9</v>
      </c>
      <c r="K32" s="90">
        <v>686167.9</v>
      </c>
      <c r="L32" s="18" t="s">
        <v>350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3176745.22</v>
      </c>
      <c r="H42" s="10"/>
      <c r="I42" s="90">
        <v>810011.32000000007</v>
      </c>
      <c r="J42" s="90">
        <v>2366733.9000000004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1551672.6</v>
      </c>
      <c r="H43" s="17" t="s">
        <v>24</v>
      </c>
      <c r="I43" s="91"/>
      <c r="J43" s="91">
        <v>1551672.5999999999</v>
      </c>
      <c r="K43" s="90">
        <v>1551672.5999999999</v>
      </c>
      <c r="L43" s="18" t="s">
        <v>246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635391.23</v>
      </c>
      <c r="H47" s="17" t="s">
        <v>15</v>
      </c>
      <c r="I47" s="91">
        <v>635391.23</v>
      </c>
      <c r="J47" s="91"/>
      <c r="K47" s="90">
        <v>635391.23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 t="s">
        <v>24</v>
      </c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98437.82</v>
      </c>
      <c r="H49" s="17" t="s">
        <v>15</v>
      </c>
      <c r="I49" s="91">
        <v>98437.82</v>
      </c>
      <c r="J49" s="91"/>
      <c r="K49" s="90">
        <v>98437.82</v>
      </c>
      <c r="L49" s="18" t="s">
        <v>247</v>
      </c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186793.09</v>
      </c>
      <c r="H54" s="17" t="s">
        <v>24</v>
      </c>
      <c r="I54" s="91"/>
      <c r="J54" s="91">
        <v>186793.09</v>
      </c>
      <c r="K54" s="90">
        <v>186793.09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357726.5</v>
      </c>
      <c r="H55" s="17" t="s">
        <v>24</v>
      </c>
      <c r="I55" s="91"/>
      <c r="J55" s="91">
        <v>357726.5</v>
      </c>
      <c r="K55" s="90">
        <v>357726.5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51033.9</v>
      </c>
      <c r="H56" s="17" t="s">
        <v>24</v>
      </c>
      <c r="I56" s="91"/>
      <c r="J56" s="91">
        <v>51033.899999999994</v>
      </c>
      <c r="K56" s="90">
        <v>51033.899999999994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3771.91</v>
      </c>
      <c r="H60" s="17" t="s">
        <v>24</v>
      </c>
      <c r="I60" s="91"/>
      <c r="J60" s="91">
        <v>3771.91</v>
      </c>
      <c r="K60" s="90">
        <v>3771.91</v>
      </c>
      <c r="L60" s="18" t="s">
        <v>248</v>
      </c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76182.27</v>
      </c>
      <c r="H61" s="17" t="s">
        <v>15</v>
      </c>
      <c r="I61" s="91">
        <v>76182.27</v>
      </c>
      <c r="J61" s="91"/>
      <c r="K61" s="90">
        <v>76182.27</v>
      </c>
      <c r="L61" s="18" t="s">
        <v>351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180812.72000000003</v>
      </c>
      <c r="H62" s="17" t="s">
        <v>24</v>
      </c>
      <c r="I62" s="91"/>
      <c r="J62" s="91">
        <v>180812.72000000003</v>
      </c>
      <c r="K62" s="90">
        <v>180812.72000000003</v>
      </c>
      <c r="L62" s="18" t="s">
        <v>249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34923.18</v>
      </c>
      <c r="H63" s="17" t="s">
        <v>24</v>
      </c>
      <c r="I63" s="91"/>
      <c r="J63" s="91">
        <v>34923.18</v>
      </c>
      <c r="K63" s="90">
        <v>34923.18</v>
      </c>
      <c r="L63" s="18"/>
    </row>
    <row r="64" spans="1:12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658542.39</v>
      </c>
      <c r="H70" s="10"/>
      <c r="I70" s="90">
        <v>48269.380000000005</v>
      </c>
      <c r="J70" s="90">
        <v>610273.01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18300.07</v>
      </c>
      <c r="H71" s="17"/>
      <c r="I71" s="91">
        <v>0</v>
      </c>
      <c r="J71" s="91">
        <v>18300.07</v>
      </c>
      <c r="K71" s="90">
        <v>18300.07</v>
      </c>
      <c r="L71" s="18" t="s">
        <v>250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241346.9</v>
      </c>
      <c r="H72" s="17" t="s">
        <v>59</v>
      </c>
      <c r="I72" s="91">
        <v>48269.380000000005</v>
      </c>
      <c r="J72" s="91">
        <v>193077.52</v>
      </c>
      <c r="K72" s="98">
        <v>241346.9</v>
      </c>
      <c r="L72" s="99">
        <v>0.2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398895.42</v>
      </c>
      <c r="H73" s="17" t="s">
        <v>24</v>
      </c>
      <c r="I73" s="91"/>
      <c r="J73" s="91">
        <v>398895.42</v>
      </c>
      <c r="K73" s="90">
        <v>398895.42</v>
      </c>
      <c r="L73" s="18" t="s">
        <v>251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7621098.9900000002</v>
      </c>
      <c r="H76" s="26"/>
      <c r="I76" s="94">
        <v>2842367.41</v>
      </c>
      <c r="J76" s="94">
        <v>4778731.58</v>
      </c>
      <c r="K76" s="98">
        <v>7621098.9900000002</v>
      </c>
      <c r="L76" s="27"/>
    </row>
    <row r="77" spans="1:12" ht="15.75" x14ac:dyDescent="0.25">
      <c r="F77" s="83" t="s">
        <v>200</v>
      </c>
      <c r="G77" s="95">
        <v>7621098.9900000002</v>
      </c>
      <c r="H77" s="14"/>
      <c r="I77" s="85">
        <v>0.37296030582067008</v>
      </c>
      <c r="J77" s="85">
        <v>0.62703969417932992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46596391.030000001</v>
      </c>
      <c r="J83" s="87">
        <v>6.0999732965800038E-2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2180209</v>
      </c>
      <c r="H8" s="10"/>
      <c r="I8" s="90">
        <v>2134629.1</v>
      </c>
      <c r="J8" s="90">
        <v>45579.9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1816.88</v>
      </c>
      <c r="H10" s="17" t="s">
        <v>15</v>
      </c>
      <c r="I10" s="91">
        <v>1816.88</v>
      </c>
      <c r="J10" s="91"/>
      <c r="K10" s="90">
        <v>1816.88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527896.30000000005</v>
      </c>
      <c r="H11" s="17" t="s">
        <v>15</v>
      </c>
      <c r="I11" s="91">
        <v>527896.30000000005</v>
      </c>
      <c r="J11" s="91"/>
      <c r="K11" s="90">
        <v>527896.30000000005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171895.28</v>
      </c>
      <c r="H12" s="17" t="s">
        <v>15</v>
      </c>
      <c r="I12" s="91">
        <v>171895.28</v>
      </c>
      <c r="J12" s="91"/>
      <c r="K12" s="90">
        <v>171895.28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710699.66</v>
      </c>
      <c r="H13" s="17" t="s">
        <v>15</v>
      </c>
      <c r="I13" s="91">
        <v>710699.66</v>
      </c>
      <c r="J13" s="91"/>
      <c r="K13" s="90">
        <v>710699.66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236222.52</v>
      </c>
      <c r="H15" s="17" t="s">
        <v>59</v>
      </c>
      <c r="I15" s="91">
        <v>206049.38</v>
      </c>
      <c r="J15" s="91">
        <v>30173.14</v>
      </c>
      <c r="K15" s="90">
        <v>236222.52000000002</v>
      </c>
      <c r="L15" s="18" t="s">
        <v>252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394953.09</v>
      </c>
      <c r="H18" s="17" t="s">
        <v>15</v>
      </c>
      <c r="I18" s="91">
        <v>394953.09</v>
      </c>
      <c r="J18" s="91"/>
      <c r="K18" s="90">
        <v>394953.09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121318.51</v>
      </c>
      <c r="H20" s="17" t="s">
        <v>15</v>
      </c>
      <c r="I20" s="91">
        <v>121318.51</v>
      </c>
      <c r="J20" s="91"/>
      <c r="K20" s="90">
        <v>121318.51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15406.76</v>
      </c>
      <c r="H23" s="17" t="s">
        <v>24</v>
      </c>
      <c r="I23" s="91"/>
      <c r="J23" s="91">
        <v>15406.76</v>
      </c>
      <c r="K23" s="90">
        <v>15406.76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1120248.74</v>
      </c>
      <c r="H25" s="10"/>
      <c r="I25" s="90">
        <v>760777.44000000006</v>
      </c>
      <c r="J25" s="90">
        <v>359471.30000000005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591765.32999999996</v>
      </c>
      <c r="H28" s="17" t="s">
        <v>59</v>
      </c>
      <c r="I28" s="91">
        <v>585554.55000000005</v>
      </c>
      <c r="J28" s="91">
        <v>6210.78</v>
      </c>
      <c r="K28" s="90">
        <v>591765.33000000007</v>
      </c>
      <c r="L28" s="18" t="s">
        <v>352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175222.89</v>
      </c>
      <c r="H31" s="17" t="s">
        <v>15</v>
      </c>
      <c r="I31" s="91">
        <v>175222.89</v>
      </c>
      <c r="J31" s="91"/>
      <c r="K31" s="90">
        <v>175222.89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353260.52</v>
      </c>
      <c r="H32" s="17" t="s">
        <v>24</v>
      </c>
      <c r="I32" s="91"/>
      <c r="J32" s="91">
        <v>353260.52</v>
      </c>
      <c r="K32" s="90">
        <v>353260.52</v>
      </c>
      <c r="L32" s="18" t="s">
        <v>253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5506016.9999999991</v>
      </c>
      <c r="H42" s="10"/>
      <c r="I42" s="90">
        <v>1089389.74</v>
      </c>
      <c r="J42" s="90">
        <v>4416627.26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1211653.54</v>
      </c>
      <c r="H43" s="17" t="s">
        <v>24</v>
      </c>
      <c r="I43" s="91"/>
      <c r="J43" s="91">
        <v>1211653.54</v>
      </c>
      <c r="K43" s="90">
        <v>1211653.54</v>
      </c>
      <c r="L43" s="18" t="s">
        <v>254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867366.28</v>
      </c>
      <c r="H44" s="17" t="s">
        <v>24</v>
      </c>
      <c r="I44" s="91"/>
      <c r="J44" s="91">
        <v>867366.28</v>
      </c>
      <c r="K44" s="90">
        <v>867366.28</v>
      </c>
      <c r="L44" s="18" t="s">
        <v>255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589624.02</v>
      </c>
      <c r="H46" s="17" t="s">
        <v>24</v>
      </c>
      <c r="I46" s="91"/>
      <c r="J46" s="91">
        <v>589624.02</v>
      </c>
      <c r="K46" s="90">
        <v>589624.02</v>
      </c>
      <c r="L46" s="18" t="s">
        <v>256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500243.38</v>
      </c>
      <c r="H47" s="17" t="s">
        <v>15</v>
      </c>
      <c r="I47" s="91">
        <v>500243.38</v>
      </c>
      <c r="J47" s="91"/>
      <c r="K47" s="90">
        <v>500243.38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156609.09</v>
      </c>
      <c r="H49" s="17" t="s">
        <v>15</v>
      </c>
      <c r="I49" s="91">
        <v>156609.09</v>
      </c>
      <c r="J49" s="91"/>
      <c r="K49" s="90">
        <v>156609.09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100617.06</v>
      </c>
      <c r="H50" s="17" t="s">
        <v>15</v>
      </c>
      <c r="I50" s="91">
        <v>100617.06</v>
      </c>
      <c r="J50" s="91"/>
      <c r="K50" s="90">
        <v>100617.06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36007.269999999997</v>
      </c>
      <c r="H52" s="17" t="s">
        <v>15</v>
      </c>
      <c r="I52" s="91">
        <v>36007.269999999997</v>
      </c>
      <c r="J52" s="91"/>
      <c r="K52" s="90">
        <v>36007.269999999997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27800.38</v>
      </c>
      <c r="H54" s="17" t="s">
        <v>15</v>
      </c>
      <c r="I54" s="91">
        <v>27800.38</v>
      </c>
      <c r="J54" s="91"/>
      <c r="K54" s="90">
        <v>27800.38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631057.99</v>
      </c>
      <c r="H55" s="17" t="s">
        <v>24</v>
      </c>
      <c r="I55" s="91"/>
      <c r="J55" s="91">
        <v>631057.99</v>
      </c>
      <c r="K55" s="90">
        <v>631057.99</v>
      </c>
      <c r="L55" s="18" t="s">
        <v>257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152865.67000000001</v>
      </c>
      <c r="H56" s="17" t="s">
        <v>24</v>
      </c>
      <c r="I56" s="91"/>
      <c r="J56" s="91">
        <v>152865.67000000001</v>
      </c>
      <c r="K56" s="90">
        <v>152865.67000000001</v>
      </c>
      <c r="L56" s="18" t="s">
        <v>258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287708.52</v>
      </c>
      <c r="H57" s="17" t="s">
        <v>24</v>
      </c>
      <c r="I57" s="91"/>
      <c r="J57" s="91">
        <v>287708.52</v>
      </c>
      <c r="K57" s="90">
        <v>287708.52</v>
      </c>
      <c r="L57" s="18" t="s">
        <v>259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329948.05</v>
      </c>
      <c r="H59" s="17" t="s">
        <v>59</v>
      </c>
      <c r="I59" s="91">
        <v>135926.16</v>
      </c>
      <c r="J59" s="91">
        <v>194021.89</v>
      </c>
      <c r="K59" s="90">
        <v>329948.05000000005</v>
      </c>
      <c r="L59" s="18" t="s">
        <v>260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132186.4</v>
      </c>
      <c r="H61" s="17" t="s">
        <v>15</v>
      </c>
      <c r="I61" s="91">
        <v>132186.4</v>
      </c>
      <c r="J61" s="91"/>
      <c r="K61" s="90">
        <v>132186.4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415021.38</v>
      </c>
      <c r="H62" s="17" t="s">
        <v>24</v>
      </c>
      <c r="I62" s="91"/>
      <c r="J62" s="91">
        <v>415021.38</v>
      </c>
      <c r="K62" s="90">
        <v>415021.38</v>
      </c>
      <c r="L62" s="18" t="s">
        <v>261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67307.97</v>
      </c>
      <c r="H63" s="17" t="s">
        <v>24</v>
      </c>
      <c r="I63" s="91"/>
      <c r="J63" s="91">
        <v>67307.97</v>
      </c>
      <c r="K63" s="90">
        <v>67307.97</v>
      </c>
      <c r="L63" s="18" t="s">
        <v>262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5256.64</v>
      </c>
      <c r="H66" s="10"/>
      <c r="I66" s="90">
        <v>0</v>
      </c>
      <c r="J66" s="90">
        <v>5256.64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5256.64</v>
      </c>
      <c r="H67" s="17" t="s">
        <v>24</v>
      </c>
      <c r="I67" s="91"/>
      <c r="J67" s="91">
        <v>5256.64</v>
      </c>
      <c r="K67" s="90">
        <v>5256.64</v>
      </c>
      <c r="L67" s="18" t="s">
        <v>263</v>
      </c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1815547.1800000002</v>
      </c>
      <c r="H70" s="10"/>
      <c r="I70" s="90">
        <v>640943.23</v>
      </c>
      <c r="J70" s="90">
        <v>1174603.95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166999.84</v>
      </c>
      <c r="H71" s="17" t="s">
        <v>24</v>
      </c>
      <c r="I71" s="91"/>
      <c r="J71" s="91">
        <v>166999.84</v>
      </c>
      <c r="K71" s="90">
        <v>166999.84</v>
      </c>
      <c r="L71" s="18" t="s">
        <v>264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1052483.1300000001</v>
      </c>
      <c r="H72" s="17" t="s">
        <v>59</v>
      </c>
      <c r="I72" s="91">
        <v>640943.23</v>
      </c>
      <c r="J72" s="91">
        <v>411539.9</v>
      </c>
      <c r="K72" s="90">
        <v>1052483.1299999999</v>
      </c>
      <c r="L72" s="18" t="s">
        <v>353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596064.21</v>
      </c>
      <c r="H73" s="17" t="s">
        <v>24</v>
      </c>
      <c r="I73" s="91"/>
      <c r="J73" s="91">
        <v>596064.21</v>
      </c>
      <c r="K73" s="90">
        <v>596064.21</v>
      </c>
      <c r="L73" s="18" t="s">
        <v>265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10627278.559999999</v>
      </c>
      <c r="H76" s="26"/>
      <c r="I76" s="94">
        <v>4625739.51</v>
      </c>
      <c r="J76" s="94">
        <v>6001539.0499999998</v>
      </c>
      <c r="K76" s="90">
        <v>10627278.559999999</v>
      </c>
      <c r="L76" s="27"/>
    </row>
    <row r="77" spans="1:12" ht="15.75" x14ac:dyDescent="0.25">
      <c r="F77" s="83" t="s">
        <v>200</v>
      </c>
      <c r="G77" s="95">
        <v>10627278.560000001</v>
      </c>
      <c r="H77" s="14"/>
      <c r="I77" s="85">
        <v>0.4352703736788095</v>
      </c>
      <c r="J77" s="85">
        <v>0.56472962632119061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50672459.409999996</v>
      </c>
      <c r="J83" s="87">
        <v>9.1287053438087698E-2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1626142.73</v>
      </c>
      <c r="H8" s="10"/>
      <c r="I8" s="90">
        <v>809516.41</v>
      </c>
      <c r="J8" s="90">
        <v>816626.32000000007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149050.42000000001</v>
      </c>
      <c r="H10" s="17" t="s">
        <v>15</v>
      </c>
      <c r="I10" s="91">
        <v>149050.42000000001</v>
      </c>
      <c r="J10" s="91"/>
      <c r="K10" s="90">
        <v>149050.42000000001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484808.08</v>
      </c>
      <c r="H11" s="17" t="s">
        <v>15</v>
      </c>
      <c r="I11" s="91">
        <v>484808.08</v>
      </c>
      <c r="J11" s="91"/>
      <c r="K11" s="90">
        <v>484808.08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504821.2</v>
      </c>
      <c r="H14" s="17" t="s">
        <v>24</v>
      </c>
      <c r="I14" s="91"/>
      <c r="J14" s="91">
        <v>504821.2</v>
      </c>
      <c r="K14" s="90">
        <v>504821.2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175657.91</v>
      </c>
      <c r="H15" s="17" t="s">
        <v>15</v>
      </c>
      <c r="I15" s="91">
        <v>175657.91</v>
      </c>
      <c r="J15" s="91"/>
      <c r="K15" s="90">
        <v>175657.91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311805.12</v>
      </c>
      <c r="H18" s="17" t="s">
        <v>24</v>
      </c>
      <c r="I18" s="91"/>
      <c r="J18" s="91">
        <v>311805.12</v>
      </c>
      <c r="K18" s="90">
        <v>311805.12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1800061.9599999997</v>
      </c>
      <c r="H25" s="10"/>
      <c r="I25" s="90">
        <v>1342804.69</v>
      </c>
      <c r="J25" s="90">
        <v>457257.27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324213.63</v>
      </c>
      <c r="H26" s="17" t="s">
        <v>15</v>
      </c>
      <c r="I26" s="91">
        <v>324213.63</v>
      </c>
      <c r="J26" s="91"/>
      <c r="K26" s="90">
        <v>324213.63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1327687.1299999999</v>
      </c>
      <c r="H30" s="17" t="s">
        <v>59</v>
      </c>
      <c r="I30" s="91">
        <v>1018591.06</v>
      </c>
      <c r="J30" s="89">
        <v>309096.07</v>
      </c>
      <c r="K30" s="90">
        <v>1327687.1300000001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148161.20000000001</v>
      </c>
      <c r="H40" s="17" t="s">
        <v>24</v>
      </c>
      <c r="I40" s="91">
        <v>0</v>
      </c>
      <c r="J40" s="91">
        <v>148161.20000000001</v>
      </c>
      <c r="K40" s="90">
        <v>148161.20000000001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4896486.8</v>
      </c>
      <c r="H42" s="10"/>
      <c r="I42" s="90">
        <v>1120360.5499999998</v>
      </c>
      <c r="J42" s="90">
        <v>3776126.2499999995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249050.04</v>
      </c>
      <c r="H43" s="17" t="s">
        <v>24</v>
      </c>
      <c r="I43" s="91"/>
      <c r="J43" s="91">
        <v>249050.04</v>
      </c>
      <c r="K43" s="90">
        <v>249050.04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972291.86</v>
      </c>
      <c r="H44" s="17" t="s">
        <v>24</v>
      </c>
      <c r="I44" s="91"/>
      <c r="J44" s="91">
        <v>972291.86</v>
      </c>
      <c r="K44" s="90">
        <v>972291.86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592112.29</v>
      </c>
      <c r="H47" s="17" t="s">
        <v>15</v>
      </c>
      <c r="I47" s="91">
        <v>592112.29</v>
      </c>
      <c r="J47" s="91">
        <v>0</v>
      </c>
      <c r="K47" s="90">
        <v>592112.29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214005.07</v>
      </c>
      <c r="H48" s="17" t="s">
        <v>24</v>
      </c>
      <c r="I48" s="91">
        <v>0</v>
      </c>
      <c r="J48" s="91">
        <v>214005.07</v>
      </c>
      <c r="K48" s="90">
        <v>214005.07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476266.11</v>
      </c>
      <c r="H49" s="17" t="s">
        <v>15</v>
      </c>
      <c r="I49" s="91">
        <v>476266.11</v>
      </c>
      <c r="J49" s="91"/>
      <c r="K49" s="90">
        <v>476266.11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1618712.75</v>
      </c>
      <c r="H55" s="17" t="s">
        <v>24</v>
      </c>
      <c r="I55" s="91"/>
      <c r="J55" s="91">
        <v>1618712.75</v>
      </c>
      <c r="K55" s="90">
        <v>1618712.75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51982.15</v>
      </c>
      <c r="H61" s="17" t="s">
        <v>15</v>
      </c>
      <c r="I61" s="91">
        <v>51982.15</v>
      </c>
      <c r="J61" s="91"/>
      <c r="K61" s="90">
        <v>51982.15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603529.5</v>
      </c>
      <c r="H62" s="17" t="s">
        <v>24</v>
      </c>
      <c r="I62" s="91"/>
      <c r="J62" s="91">
        <v>603529.5</v>
      </c>
      <c r="K62" s="90">
        <v>603529.5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118537.03</v>
      </c>
      <c r="H63" s="17" t="s">
        <v>24</v>
      </c>
      <c r="I63" s="91"/>
      <c r="J63" s="91">
        <v>118537.03</v>
      </c>
      <c r="K63" s="90">
        <v>118537.03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67228.61</v>
      </c>
      <c r="H66" s="10"/>
      <c r="I66" s="90">
        <v>67228.61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67228.61</v>
      </c>
      <c r="H67" s="17" t="s">
        <v>15</v>
      </c>
      <c r="I67" s="91">
        <v>67228.61</v>
      </c>
      <c r="J67" s="91"/>
      <c r="K67" s="90">
        <v>67228.61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1666251.7799999998</v>
      </c>
      <c r="H70" s="10"/>
      <c r="I70" s="90">
        <v>612750.32999999996</v>
      </c>
      <c r="J70" s="90">
        <v>1053501.45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0</v>
      </c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892625.7</v>
      </c>
      <c r="H72" s="17" t="s">
        <v>59</v>
      </c>
      <c r="I72" s="91">
        <v>612750.32999999996</v>
      </c>
      <c r="J72" s="91">
        <v>279875.37</v>
      </c>
      <c r="K72" s="90">
        <v>892625.7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773626.08</v>
      </c>
      <c r="H73" s="17" t="s">
        <v>24</v>
      </c>
      <c r="I73" s="91"/>
      <c r="J73" s="91">
        <v>773626.08</v>
      </c>
      <c r="K73" s="90">
        <v>773626.08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10056171.879999999</v>
      </c>
      <c r="H76" s="26"/>
      <c r="I76" s="94">
        <v>3952660.59</v>
      </c>
      <c r="J76" s="94">
        <v>6103511.29</v>
      </c>
      <c r="K76" s="90">
        <v>10056171.879999999</v>
      </c>
      <c r="L76" s="27"/>
    </row>
    <row r="77" spans="1:12" ht="15.75" x14ac:dyDescent="0.25">
      <c r="F77" s="83" t="s">
        <v>200</v>
      </c>
      <c r="G77" s="95">
        <v>10056171.879999999</v>
      </c>
      <c r="H77" s="14"/>
      <c r="I77" s="85">
        <v>0.39305817732303916</v>
      </c>
      <c r="J77" s="85">
        <v>0.60694182267696095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50238544.330000006</v>
      </c>
      <c r="J83" s="87">
        <v>7.8677848705892214E-2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1724954.38</v>
      </c>
      <c r="H8" s="10"/>
      <c r="I8" s="90">
        <v>1173130.1599999999</v>
      </c>
      <c r="J8" s="90">
        <v>551824.22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34699.449999999997</v>
      </c>
      <c r="H10" s="17" t="s">
        <v>15</v>
      </c>
      <c r="I10" s="91">
        <v>34699.449999999997</v>
      </c>
      <c r="J10" s="91"/>
      <c r="K10" s="90">
        <v>34699.449999999997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677634.08</v>
      </c>
      <c r="H11" s="17" t="s">
        <v>15</v>
      </c>
      <c r="I11" s="91">
        <v>677634.08</v>
      </c>
      <c r="J11" s="91"/>
      <c r="K11" s="90">
        <v>677634.08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289570.38</v>
      </c>
      <c r="H13" s="17" t="s">
        <v>15</v>
      </c>
      <c r="I13" s="91">
        <v>289570.38</v>
      </c>
      <c r="J13" s="91"/>
      <c r="K13" s="90">
        <v>289570.38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285396.51</v>
      </c>
      <c r="H14" s="17" t="s">
        <v>24</v>
      </c>
      <c r="I14" s="91"/>
      <c r="J14" s="91">
        <v>285396.51</v>
      </c>
      <c r="K14" s="90">
        <v>285396.51</v>
      </c>
      <c r="L14" s="80" t="s">
        <v>266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266427.71000000002</v>
      </c>
      <c r="H18" s="17" t="s">
        <v>24</v>
      </c>
      <c r="I18" s="91"/>
      <c r="J18" s="91">
        <v>266427.71000000002</v>
      </c>
      <c r="K18" s="90">
        <v>266427.71000000002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155492.43</v>
      </c>
      <c r="H19" s="17" t="s">
        <v>15</v>
      </c>
      <c r="I19" s="92">
        <v>155492.43</v>
      </c>
      <c r="J19" s="92"/>
      <c r="K19" s="90">
        <v>155492.43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15733.82</v>
      </c>
      <c r="H20" s="17" t="s">
        <v>15</v>
      </c>
      <c r="I20" s="91">
        <v>15733.82</v>
      </c>
      <c r="J20" s="91"/>
      <c r="K20" s="90">
        <v>15733.82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1795586</v>
      </c>
      <c r="H25" s="10"/>
      <c r="I25" s="90">
        <v>1671219.08</v>
      </c>
      <c r="J25" s="90">
        <v>124366.92</v>
      </c>
      <c r="K25" s="90"/>
      <c r="L25" s="15"/>
    </row>
    <row r="26" spans="1:12" ht="15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1795586</v>
      </c>
      <c r="H26" s="17" t="s">
        <v>59</v>
      </c>
      <c r="I26" s="91">
        <v>1671219.08</v>
      </c>
      <c r="J26" s="91">
        <v>124366.92</v>
      </c>
      <c r="K26" s="90">
        <v>1795586</v>
      </c>
      <c r="L26" s="80" t="s">
        <v>362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2759816.9999999995</v>
      </c>
      <c r="H42" s="10"/>
      <c r="I42" s="90">
        <v>955530.06</v>
      </c>
      <c r="J42" s="90">
        <v>1804286.9400000002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2197715.4</v>
      </c>
      <c r="H43" s="17" t="s">
        <v>59</v>
      </c>
      <c r="I43" s="91">
        <v>439543.08</v>
      </c>
      <c r="J43" s="91">
        <v>1758172.32</v>
      </c>
      <c r="K43" s="90">
        <v>2197715.4</v>
      </c>
      <c r="L43" s="80" t="s">
        <v>363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515986.98</v>
      </c>
      <c r="H47" s="17" t="s">
        <v>15</v>
      </c>
      <c r="I47" s="91">
        <v>515986.98</v>
      </c>
      <c r="J47" s="91"/>
      <c r="K47" s="90">
        <v>515986.98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45513.86</v>
      </c>
      <c r="H50" s="17" t="s">
        <v>24</v>
      </c>
      <c r="I50" s="91"/>
      <c r="J50" s="91">
        <v>45513.86</v>
      </c>
      <c r="K50" s="90">
        <v>45513.86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600.76</v>
      </c>
      <c r="H57" s="17" t="s">
        <v>24</v>
      </c>
      <c r="I57" s="91"/>
      <c r="J57" s="91">
        <v>600.76</v>
      </c>
      <c r="K57" s="90">
        <v>600.76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716757.55</v>
      </c>
      <c r="H70" s="10"/>
      <c r="I70" s="90">
        <v>173677.08</v>
      </c>
      <c r="J70" s="90">
        <v>543080.47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347354.15</v>
      </c>
      <c r="H72" s="17" t="s">
        <v>59</v>
      </c>
      <c r="I72" s="91">
        <v>173677.08</v>
      </c>
      <c r="J72" s="91">
        <v>173677.07</v>
      </c>
      <c r="K72" s="90">
        <v>347354.15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369403.4</v>
      </c>
      <c r="H73" s="17" t="s">
        <v>24</v>
      </c>
      <c r="I73" s="91"/>
      <c r="J73" s="91">
        <v>369403.4</v>
      </c>
      <c r="K73" s="90">
        <v>369403.4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6997114.9299999988</v>
      </c>
      <c r="H76" s="119"/>
      <c r="I76" s="94">
        <v>3973556.3800000004</v>
      </c>
      <c r="J76" s="94">
        <v>3023558.55</v>
      </c>
      <c r="K76" s="90">
        <v>6997114.9299999997</v>
      </c>
      <c r="L76" s="27"/>
    </row>
    <row r="77" spans="1:12" ht="15.75" x14ac:dyDescent="0.25">
      <c r="F77" s="83" t="s">
        <v>200</v>
      </c>
      <c r="G77" s="95">
        <v>6997114.9299999997</v>
      </c>
      <c r="H77" s="14"/>
      <c r="I77" s="120">
        <v>0.56788496684018319</v>
      </c>
      <c r="J77" s="120">
        <v>0.43211503315981697</v>
      </c>
      <c r="K77" s="29"/>
      <c r="L77" s="30"/>
    </row>
    <row r="78" spans="1:12" x14ac:dyDescent="0.25">
      <c r="G78" s="101">
        <f>G76-G77</f>
        <v>0</v>
      </c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31157059.489999998</v>
      </c>
      <c r="J83" s="87">
        <v>0.12753309988304037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4086508.0000000005</v>
      </c>
      <c r="H8" s="10"/>
      <c r="I8" s="90">
        <v>3243536.54</v>
      </c>
      <c r="J8" s="90">
        <v>842971.46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183262.6</v>
      </c>
      <c r="H10" s="17" t="s">
        <v>15</v>
      </c>
      <c r="I10" s="91">
        <v>183262.6</v>
      </c>
      <c r="J10" s="91"/>
      <c r="K10" s="90">
        <v>183262.6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907382</v>
      </c>
      <c r="H11" s="17" t="s">
        <v>15</v>
      </c>
      <c r="I11" s="91">
        <v>907382</v>
      </c>
      <c r="J11" s="91"/>
      <c r="K11" s="90">
        <v>907382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179880.36</v>
      </c>
      <c r="H12" s="17" t="s">
        <v>15</v>
      </c>
      <c r="I12" s="91">
        <v>179880.36</v>
      </c>
      <c r="J12" s="91"/>
      <c r="K12" s="90">
        <v>179880.36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1502014.06</v>
      </c>
      <c r="H13" s="17" t="s">
        <v>15</v>
      </c>
      <c r="I13" s="91">
        <v>1502014.06</v>
      </c>
      <c r="J13" s="91"/>
      <c r="K13" s="90">
        <v>1502014.06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825994.09000000008</v>
      </c>
      <c r="H18" s="17" t="s">
        <v>24</v>
      </c>
      <c r="I18" s="91"/>
      <c r="J18" s="91">
        <v>825994.09</v>
      </c>
      <c r="K18" s="90">
        <v>825994.09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442345.96</v>
      </c>
      <c r="H20" s="17" t="s">
        <v>15</v>
      </c>
      <c r="I20" s="91">
        <v>442345.96</v>
      </c>
      <c r="J20" s="91"/>
      <c r="K20" s="90">
        <v>442345.96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16977.37</v>
      </c>
      <c r="H22" s="17" t="s">
        <v>24</v>
      </c>
      <c r="I22" s="91"/>
      <c r="J22" s="91">
        <v>16977.37</v>
      </c>
      <c r="K22" s="90">
        <v>16977.37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28651.559999999998</v>
      </c>
      <c r="H24" s="17" t="s">
        <v>15</v>
      </c>
      <c r="I24" s="93">
        <v>28651.56</v>
      </c>
      <c r="J24" s="93"/>
      <c r="K24" s="90">
        <v>28651.56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4929971</v>
      </c>
      <c r="H25" s="10"/>
      <c r="I25" s="90">
        <v>3280077.0399999996</v>
      </c>
      <c r="J25" s="90">
        <v>1649893.96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1667672.67</v>
      </c>
      <c r="H28" s="17" t="s">
        <v>15</v>
      </c>
      <c r="I28" s="91">
        <v>1667672.67</v>
      </c>
      <c r="J28" s="91"/>
      <c r="K28" s="90">
        <v>1667672.67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214126.88</v>
      </c>
      <c r="H29" s="17" t="s">
        <v>15</v>
      </c>
      <c r="I29" s="91">
        <v>214126.88</v>
      </c>
      <c r="J29" s="91"/>
      <c r="K29" s="90">
        <v>214126.88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122473.44</v>
      </c>
      <c r="H31" s="17" t="s">
        <v>15</v>
      </c>
      <c r="I31" s="91">
        <v>122473.44</v>
      </c>
      <c r="J31" s="91"/>
      <c r="K31" s="90">
        <v>122473.44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68638.09</v>
      </c>
      <c r="H32" s="17" t="s">
        <v>15</v>
      </c>
      <c r="I32" s="91">
        <v>68638.09</v>
      </c>
      <c r="J32" s="91"/>
      <c r="K32" s="90">
        <v>68638.09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467838.82</v>
      </c>
      <c r="H33" s="17" t="s">
        <v>59</v>
      </c>
      <c r="I33" s="91">
        <v>150592.56</v>
      </c>
      <c r="J33" s="91">
        <v>317246.26</v>
      </c>
      <c r="K33" s="90">
        <v>467838.82</v>
      </c>
      <c r="L33" s="18" t="s">
        <v>267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1239943.47</v>
      </c>
      <c r="H35" s="17" t="s">
        <v>59</v>
      </c>
      <c r="I35" s="89">
        <v>674219.85</v>
      </c>
      <c r="J35" s="91">
        <v>565723.62</v>
      </c>
      <c r="K35" s="90">
        <v>1239943.47</v>
      </c>
      <c r="L35" s="18" t="s">
        <v>268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1149277.6299999999</v>
      </c>
      <c r="H40" s="17" t="s">
        <v>59</v>
      </c>
      <c r="I40" s="91">
        <v>382353.54999999993</v>
      </c>
      <c r="J40" s="91">
        <v>766924.08</v>
      </c>
      <c r="K40" s="90">
        <v>1149277.6299999999</v>
      </c>
      <c r="L40" s="18" t="s">
        <v>269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8886423.0000000019</v>
      </c>
      <c r="H42" s="10"/>
      <c r="I42" s="90">
        <v>7357408.7700000005</v>
      </c>
      <c r="J42" s="90">
        <v>1529014.2300000002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3571507.6700000004</v>
      </c>
      <c r="H44" s="17" t="s">
        <v>15</v>
      </c>
      <c r="I44" s="91">
        <v>3571507.67</v>
      </c>
      <c r="J44" s="91"/>
      <c r="K44" s="90">
        <v>3571507.67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55503.1</v>
      </c>
      <c r="H45" s="17" t="s">
        <v>15</v>
      </c>
      <c r="I45" s="91">
        <v>55503.1</v>
      </c>
      <c r="J45" s="91"/>
      <c r="K45" s="90">
        <v>55503.1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2266895.15</v>
      </c>
      <c r="H47" s="17" t="s">
        <v>15</v>
      </c>
      <c r="I47" s="91">
        <v>2266895.15</v>
      </c>
      <c r="J47" s="91"/>
      <c r="K47" s="90">
        <v>2266895.15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336503.08</v>
      </c>
      <c r="H49" s="17" t="s">
        <v>15</v>
      </c>
      <c r="I49" s="91">
        <v>336503.08</v>
      </c>
      <c r="J49" s="91"/>
      <c r="K49" s="90">
        <v>336503.08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238259.56</v>
      </c>
      <c r="H50" s="17" t="s">
        <v>15</v>
      </c>
      <c r="I50" s="91">
        <v>238259.56</v>
      </c>
      <c r="J50" s="91"/>
      <c r="K50" s="90">
        <v>238259.56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56608.990000000005</v>
      </c>
      <c r="H52" s="17" t="s">
        <v>15</v>
      </c>
      <c r="I52" s="91">
        <v>56608.99</v>
      </c>
      <c r="J52" s="91"/>
      <c r="K52" s="90">
        <v>56608.99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174514.33000000002</v>
      </c>
      <c r="H53" s="17" t="s">
        <v>15</v>
      </c>
      <c r="I53" s="91">
        <v>174514.33</v>
      </c>
      <c r="J53" s="91"/>
      <c r="K53" s="90">
        <v>174514.33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277153</v>
      </c>
      <c r="H54" s="17" t="s">
        <v>15</v>
      </c>
      <c r="I54" s="91">
        <v>277153</v>
      </c>
      <c r="J54" s="91"/>
      <c r="K54" s="90">
        <v>277153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97194.49</v>
      </c>
      <c r="H55" s="17" t="s">
        <v>15</v>
      </c>
      <c r="I55" s="91">
        <v>97194.49</v>
      </c>
      <c r="J55" s="91"/>
      <c r="K55" s="90">
        <v>97194.49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225803.62</v>
      </c>
      <c r="H56" s="17" t="s">
        <v>59</v>
      </c>
      <c r="I56" s="91">
        <v>54312.74</v>
      </c>
      <c r="J56" s="91">
        <v>171490.88</v>
      </c>
      <c r="K56" s="90">
        <v>225803.62</v>
      </c>
      <c r="L56" s="18" t="s">
        <v>270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136948.66</v>
      </c>
      <c r="H57" s="17" t="s">
        <v>15</v>
      </c>
      <c r="I57" s="91">
        <v>136948.66</v>
      </c>
      <c r="J57" s="91"/>
      <c r="K57" s="90">
        <v>136948.66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92008</v>
      </c>
      <c r="H61" s="17" t="s">
        <v>15</v>
      </c>
      <c r="I61" s="91">
        <v>92008</v>
      </c>
      <c r="J61" s="91"/>
      <c r="K61" s="90">
        <v>92008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1262705.55</v>
      </c>
      <c r="H62" s="17" t="s">
        <v>24</v>
      </c>
      <c r="I62" s="91"/>
      <c r="J62" s="91">
        <v>1262705.55</v>
      </c>
      <c r="K62" s="90">
        <v>1262705.55</v>
      </c>
      <c r="L62" s="18" t="s">
        <v>271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94817.8</v>
      </c>
      <c r="H63" s="17" t="s">
        <v>24</v>
      </c>
      <c r="I63" s="91"/>
      <c r="J63" s="91">
        <v>94817.8</v>
      </c>
      <c r="K63" s="90">
        <v>94817.8</v>
      </c>
      <c r="L63" s="18" t="s">
        <v>272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115155</v>
      </c>
      <c r="H66" s="10"/>
      <c r="I66" s="90">
        <v>115155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115155</v>
      </c>
      <c r="H67" s="17" t="s">
        <v>15</v>
      </c>
      <c r="I67" s="91">
        <v>115155</v>
      </c>
      <c r="J67" s="91"/>
      <c r="K67" s="90">
        <v>115155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2353374</v>
      </c>
      <c r="H70" s="10"/>
      <c r="I70" s="90">
        <v>1979619.1300000001</v>
      </c>
      <c r="J70" s="90">
        <v>373754.87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834.88</v>
      </c>
      <c r="H71" s="17" t="s">
        <v>24</v>
      </c>
      <c r="I71" s="91">
        <v>0</v>
      </c>
      <c r="J71" s="91">
        <v>834.88</v>
      </c>
      <c r="K71" s="90">
        <v>834.88</v>
      </c>
      <c r="L71" s="18" t="s">
        <v>273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2352539.12</v>
      </c>
      <c r="H72" s="17" t="s">
        <v>24</v>
      </c>
      <c r="I72" s="91">
        <v>1979619.1300000001</v>
      </c>
      <c r="J72" s="91">
        <v>372919.99</v>
      </c>
      <c r="K72" s="90">
        <v>2352539.12</v>
      </c>
      <c r="L72" s="18" t="s">
        <v>274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20371431</v>
      </c>
      <c r="H76" s="26"/>
      <c r="I76" s="94">
        <v>15975796.480000002</v>
      </c>
      <c r="J76" s="94">
        <v>4395634.5200000005</v>
      </c>
      <c r="K76" s="90">
        <v>20371431.000000004</v>
      </c>
      <c r="L76" s="27"/>
    </row>
    <row r="77" spans="1:12" ht="15.75" x14ac:dyDescent="0.25">
      <c r="F77" s="83" t="s">
        <v>200</v>
      </c>
      <c r="G77" s="95">
        <v>20371431</v>
      </c>
      <c r="H77" s="14"/>
      <c r="I77" s="85">
        <v>0.78422554016946588</v>
      </c>
      <c r="J77" s="85">
        <v>0.21577445983053425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143410387.22</v>
      </c>
      <c r="J83" s="87">
        <v>0.11139915866409444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3491534.5599999996</v>
      </c>
      <c r="H8" s="10"/>
      <c r="I8" s="90">
        <v>1837069.0199999998</v>
      </c>
      <c r="J8" s="90">
        <v>1654465.54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/>
      <c r="H10" s="17"/>
      <c r="I10" s="91"/>
      <c r="J10" s="91"/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1742.92</v>
      </c>
      <c r="H11" s="17" t="s">
        <v>15</v>
      </c>
      <c r="I11" s="91">
        <v>1742.92</v>
      </c>
      <c r="J11" s="91"/>
      <c r="K11" s="90">
        <v>1742.92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1307480.1299999999</v>
      </c>
      <c r="H12" s="17" t="s">
        <v>15</v>
      </c>
      <c r="I12" s="91">
        <v>1307480.1299999999</v>
      </c>
      <c r="J12" s="91"/>
      <c r="K12" s="90">
        <v>1307480.1299999999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821344.55999999994</v>
      </c>
      <c r="H14" s="17" t="s">
        <v>59</v>
      </c>
      <c r="I14" s="91">
        <v>212809.24999999988</v>
      </c>
      <c r="J14" s="91">
        <v>608535.31000000006</v>
      </c>
      <c r="K14" s="90">
        <v>821344.55999999994</v>
      </c>
      <c r="L14" s="18" t="s">
        <v>275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613304.65</v>
      </c>
      <c r="H15" s="17" t="s">
        <v>24</v>
      </c>
      <c r="I15" s="91"/>
      <c r="J15" s="91">
        <v>613304.65</v>
      </c>
      <c r="K15" s="90">
        <v>613304.65</v>
      </c>
      <c r="L15" s="18" t="s">
        <v>276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59464.049999999996</v>
      </c>
      <c r="H16" s="17" t="s">
        <v>15</v>
      </c>
      <c r="I16" s="91"/>
      <c r="J16" s="91">
        <v>59464.049999999996</v>
      </c>
      <c r="K16" s="90">
        <v>59464.049999999996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347096.65999999992</v>
      </c>
      <c r="H19" s="17" t="s">
        <v>24</v>
      </c>
      <c r="I19" s="92"/>
      <c r="J19" s="92">
        <v>347096.65999999992</v>
      </c>
      <c r="K19" s="90">
        <v>347096.65999999992</v>
      </c>
      <c r="L19" s="18" t="s">
        <v>277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315036.71999999997</v>
      </c>
      <c r="H21" s="17" t="s">
        <v>15</v>
      </c>
      <c r="I21" s="91">
        <v>315036.71999999997</v>
      </c>
      <c r="J21" s="91"/>
      <c r="K21" s="90">
        <v>315036.71999999997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26064.870000000003</v>
      </c>
      <c r="H22" s="17" t="s">
        <v>24</v>
      </c>
      <c r="I22" s="91"/>
      <c r="J22" s="91">
        <v>26064.870000000003</v>
      </c>
      <c r="K22" s="90">
        <v>26064.870000000003</v>
      </c>
      <c r="L22" s="18" t="s">
        <v>278</v>
      </c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1474450.49</v>
      </c>
      <c r="H25" s="10"/>
      <c r="I25" s="90">
        <v>763178.02</v>
      </c>
      <c r="J25" s="90">
        <v>711272.47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1474450.49</v>
      </c>
      <c r="H26" s="17" t="s">
        <v>59</v>
      </c>
      <c r="I26" s="91">
        <v>763178.02</v>
      </c>
      <c r="J26" s="91">
        <v>711272.47</v>
      </c>
      <c r="K26" s="90">
        <v>1474450.49</v>
      </c>
      <c r="L26" s="18" t="s">
        <v>279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6817502.4399999985</v>
      </c>
      <c r="H42" s="10"/>
      <c r="I42" s="90">
        <v>1230026.3304999999</v>
      </c>
      <c r="J42" s="90">
        <v>5587476.1094999993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3523733.1899999995</v>
      </c>
      <c r="H43" s="17" t="s">
        <v>59</v>
      </c>
      <c r="I43" s="91">
        <v>176186.65950000007</v>
      </c>
      <c r="J43" s="91">
        <v>3347546.5304999994</v>
      </c>
      <c r="K43" s="90">
        <v>3523733.1899999995</v>
      </c>
      <c r="L43" s="80" t="s">
        <v>280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1094651.0099999998</v>
      </c>
      <c r="H44" s="17" t="s">
        <v>59</v>
      </c>
      <c r="I44" s="91">
        <v>54732.550500000012</v>
      </c>
      <c r="J44" s="91">
        <v>1039918.4594999998</v>
      </c>
      <c r="K44" s="90">
        <v>1094651.0099999998</v>
      </c>
      <c r="L44" s="80" t="s">
        <v>280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255250.00999999998</v>
      </c>
      <c r="H46" s="17" t="s">
        <v>59</v>
      </c>
      <c r="I46" s="91">
        <v>12762.500500000024</v>
      </c>
      <c r="J46" s="91">
        <v>242487.50949999996</v>
      </c>
      <c r="K46" s="90">
        <v>255250.00999999998</v>
      </c>
      <c r="L46" s="80" t="s">
        <v>280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677969.22</v>
      </c>
      <c r="H47" s="17" t="s">
        <v>59</v>
      </c>
      <c r="I47" s="91">
        <v>660117.22</v>
      </c>
      <c r="J47" s="91">
        <v>17852</v>
      </c>
      <c r="K47" s="90">
        <v>677969.22</v>
      </c>
      <c r="L47" s="80" t="s">
        <v>281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185458.12999999998</v>
      </c>
      <c r="H49" s="81" t="s">
        <v>15</v>
      </c>
      <c r="I49" s="91">
        <v>185458.12999999998</v>
      </c>
      <c r="J49" s="91"/>
      <c r="K49" s="90">
        <v>185458.12999999998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254981.00999999998</v>
      </c>
      <c r="H54" s="17" t="s">
        <v>24</v>
      </c>
      <c r="I54" s="91"/>
      <c r="J54" s="91">
        <v>254981.00999999998</v>
      </c>
      <c r="K54" s="90">
        <v>254981.00999999998</v>
      </c>
      <c r="L54" s="80" t="s">
        <v>282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378879.41</v>
      </c>
      <c r="H55" s="17" t="s">
        <v>24</v>
      </c>
      <c r="I55" s="91"/>
      <c r="J55" s="91">
        <v>378879.41</v>
      </c>
      <c r="K55" s="90">
        <v>378879.41</v>
      </c>
      <c r="L55" s="80" t="s">
        <v>282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675.01</v>
      </c>
      <c r="H60" s="17" t="s">
        <v>15</v>
      </c>
      <c r="I60" s="91">
        <v>675.01</v>
      </c>
      <c r="J60" s="91"/>
      <c r="K60" s="90">
        <v>675.01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140094.26</v>
      </c>
      <c r="H61" s="17" t="s">
        <v>15</v>
      </c>
      <c r="I61" s="91">
        <v>140094.26</v>
      </c>
      <c r="J61" s="91"/>
      <c r="K61" s="90">
        <v>140094.26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305811.19</v>
      </c>
      <c r="H62" s="17" t="s">
        <v>24</v>
      </c>
      <c r="I62" s="91"/>
      <c r="J62" s="91">
        <v>305811.19</v>
      </c>
      <c r="K62" s="90">
        <v>305811.19</v>
      </c>
      <c r="L62" s="80" t="s">
        <v>283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219795.31999999998</v>
      </c>
      <c r="H66" s="10"/>
      <c r="I66" s="90">
        <v>0</v>
      </c>
      <c r="J66" s="90">
        <v>219795.31999999998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219795.31999999998</v>
      </c>
      <c r="H69" s="17" t="s">
        <v>24</v>
      </c>
      <c r="I69" s="91"/>
      <c r="J69" s="91">
        <v>219795.31999999998</v>
      </c>
      <c r="K69" s="90">
        <v>219795.31999999998</v>
      </c>
      <c r="L69" s="18" t="s">
        <v>284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1956293.5899999999</v>
      </c>
      <c r="H70" s="10"/>
      <c r="I70" s="90">
        <v>687367.96</v>
      </c>
      <c r="J70" s="90">
        <v>1268925.6300000001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810879.28999999992</v>
      </c>
      <c r="H72" s="17" t="s">
        <v>59</v>
      </c>
      <c r="I72" s="91">
        <v>687367.96</v>
      </c>
      <c r="J72" s="91">
        <v>123511.33</v>
      </c>
      <c r="K72" s="90">
        <v>810879.28999999992</v>
      </c>
      <c r="L72" s="80" t="s">
        <v>285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1145414.3</v>
      </c>
      <c r="H73" s="17" t="s">
        <v>24</v>
      </c>
      <c r="I73" s="91"/>
      <c r="J73" s="91">
        <v>1145414.3</v>
      </c>
      <c r="K73" s="90">
        <v>1145414.3</v>
      </c>
      <c r="L73" s="18" t="s">
        <v>286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13959576.399999999</v>
      </c>
      <c r="H76" s="26"/>
      <c r="I76" s="94">
        <v>4517641.3305000002</v>
      </c>
      <c r="J76" s="94">
        <v>9441935.0694999993</v>
      </c>
      <c r="K76" s="90">
        <v>13959576.399999999</v>
      </c>
      <c r="L76" s="27"/>
    </row>
    <row r="77" spans="1:12" ht="15.75" x14ac:dyDescent="0.25">
      <c r="F77" s="83" t="s">
        <v>200</v>
      </c>
      <c r="G77" s="95">
        <v>13959576.400000002</v>
      </c>
      <c r="H77" s="14"/>
      <c r="I77" s="85">
        <v>0.3236230957910729</v>
      </c>
      <c r="J77" s="85">
        <v>0.67637690420892715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74686808.299339741</v>
      </c>
      <c r="J83" s="87">
        <v>6.0487808133313122E-2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2546376.2199999997</v>
      </c>
      <c r="H8" s="10"/>
      <c r="I8" s="90">
        <v>1975028.69</v>
      </c>
      <c r="J8" s="90">
        <v>571347.53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1570.4</v>
      </c>
      <c r="H10" s="17" t="s">
        <v>15</v>
      </c>
      <c r="I10" s="91">
        <v>1570.4</v>
      </c>
      <c r="J10" s="91"/>
      <c r="K10" s="90">
        <v>1570.4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820300.44</v>
      </c>
      <c r="H11" s="17" t="s">
        <v>15</v>
      </c>
      <c r="I11" s="91">
        <v>820300.44</v>
      </c>
      <c r="J11" s="91"/>
      <c r="K11" s="90">
        <v>820300.44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631059.48</v>
      </c>
      <c r="H13" s="17" t="s">
        <v>15</v>
      </c>
      <c r="I13" s="91">
        <v>631059.48</v>
      </c>
      <c r="J13" s="91"/>
      <c r="K13" s="90">
        <v>631059.48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7413.99</v>
      </c>
      <c r="H15" s="17" t="s">
        <v>15</v>
      </c>
      <c r="I15" s="91">
        <v>7413.99</v>
      </c>
      <c r="J15" s="91"/>
      <c r="K15" s="90">
        <v>7413.99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3488.64</v>
      </c>
      <c r="H17" s="17" t="s">
        <v>24</v>
      </c>
      <c r="I17" s="91"/>
      <c r="J17" s="91">
        <v>3488.64</v>
      </c>
      <c r="K17" s="90">
        <v>3488.64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567858.89</v>
      </c>
      <c r="H18" s="17" t="s">
        <v>24</v>
      </c>
      <c r="I18" s="91"/>
      <c r="J18" s="91">
        <v>567858.89</v>
      </c>
      <c r="K18" s="90">
        <v>567858.89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514684.38</v>
      </c>
      <c r="H20" s="17" t="s">
        <v>15</v>
      </c>
      <c r="I20" s="91">
        <v>514684.38</v>
      </c>
      <c r="J20" s="91"/>
      <c r="K20" s="90">
        <v>514684.38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3981859.75</v>
      </c>
      <c r="H25" s="10"/>
      <c r="I25" s="90">
        <v>1563867.9100000001</v>
      </c>
      <c r="J25" s="90">
        <v>2417991.8400000003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348488.89</v>
      </c>
      <c r="H26" s="17" t="s">
        <v>15</v>
      </c>
      <c r="I26" s="91">
        <v>348488.89</v>
      </c>
      <c r="J26" s="91"/>
      <c r="K26" s="90">
        <v>348488.89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2027668.43</v>
      </c>
      <c r="H30" s="17" t="s">
        <v>59</v>
      </c>
      <c r="I30" s="91">
        <v>844681.62999999989</v>
      </c>
      <c r="J30" s="91">
        <v>1182986.8</v>
      </c>
      <c r="K30" s="90">
        <v>2027668.43</v>
      </c>
      <c r="L30" s="80" t="s">
        <v>354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370697.39</v>
      </c>
      <c r="H31" s="17" t="s">
        <v>15</v>
      </c>
      <c r="I31" s="91">
        <v>370697.39</v>
      </c>
      <c r="J31" s="91"/>
      <c r="K31" s="90">
        <v>370697.39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481510.13000000006</v>
      </c>
      <c r="H32" s="17" t="s">
        <v>24</v>
      </c>
      <c r="I32" s="91"/>
      <c r="J32" s="91">
        <v>481510.13000000006</v>
      </c>
      <c r="K32" s="90">
        <v>481510.13000000006</v>
      </c>
      <c r="L32" s="18" t="s">
        <v>355</v>
      </c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407935.89</v>
      </c>
      <c r="H33" s="17" t="s">
        <v>24</v>
      </c>
      <c r="I33" s="91"/>
      <c r="J33" s="91">
        <v>407935.89</v>
      </c>
      <c r="K33" s="90">
        <v>407935.89</v>
      </c>
      <c r="L33" s="80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345559.02</v>
      </c>
      <c r="H40" s="17" t="s">
        <v>24</v>
      </c>
      <c r="I40" s="91"/>
      <c r="J40" s="91">
        <v>345559.02</v>
      </c>
      <c r="K40" s="90">
        <v>345559.02</v>
      </c>
      <c r="L40" s="80" t="s">
        <v>287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5675382.135999999</v>
      </c>
      <c r="H42" s="10"/>
      <c r="I42" s="90">
        <v>1581097.0500000003</v>
      </c>
      <c r="J42" s="90">
        <v>4094285.0859999997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2463885.0559999999</v>
      </c>
      <c r="H43" s="17" t="s">
        <v>24</v>
      </c>
      <c r="I43" s="91"/>
      <c r="J43" s="91">
        <v>2463885.0559999999</v>
      </c>
      <c r="K43" s="90">
        <v>2463885.0559999999</v>
      </c>
      <c r="L43" s="80" t="s">
        <v>288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551244.81000000006</v>
      </c>
      <c r="H44" s="17" t="s">
        <v>24</v>
      </c>
      <c r="I44" s="91"/>
      <c r="J44" s="91">
        <v>551244.81000000006</v>
      </c>
      <c r="K44" s="90">
        <v>551244.81000000006</v>
      </c>
      <c r="L44" s="80" t="s">
        <v>288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389738.54</v>
      </c>
      <c r="H45" s="17" t="s">
        <v>24</v>
      </c>
      <c r="I45" s="91"/>
      <c r="J45" s="91">
        <v>389738.54</v>
      </c>
      <c r="K45" s="90">
        <v>389738.54</v>
      </c>
      <c r="L45" s="80" t="s">
        <v>288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1273594.1200000001</v>
      </c>
      <c r="H47" s="17" t="s">
        <v>59</v>
      </c>
      <c r="I47" s="91">
        <v>1255772.9700000002</v>
      </c>
      <c r="J47" s="91">
        <v>17821.150000000001</v>
      </c>
      <c r="K47" s="90">
        <v>1273594.1200000001</v>
      </c>
      <c r="L47" s="80" t="s">
        <v>289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-260374.24</v>
      </c>
      <c r="H48" s="17" t="s">
        <v>24</v>
      </c>
      <c r="I48" s="91"/>
      <c r="J48" s="91">
        <v>-260374.24</v>
      </c>
      <c r="K48" s="90">
        <v>-260374.24</v>
      </c>
      <c r="L48" s="80" t="s">
        <v>290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170792.81</v>
      </c>
      <c r="H49" s="17" t="s">
        <v>15</v>
      </c>
      <c r="I49" s="91">
        <v>170792.81</v>
      </c>
      <c r="J49" s="91"/>
      <c r="K49" s="90">
        <v>170792.81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315103.25</v>
      </c>
      <c r="H50" s="17" t="s">
        <v>24</v>
      </c>
      <c r="I50" s="91"/>
      <c r="J50" s="91">
        <v>315103.25</v>
      </c>
      <c r="K50" s="90">
        <v>315103.25</v>
      </c>
      <c r="L50" s="80" t="s">
        <v>291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53502.38</v>
      </c>
      <c r="H52" s="17" t="s">
        <v>24</v>
      </c>
      <c r="I52" s="91"/>
      <c r="J52" s="91">
        <v>53502.38</v>
      </c>
      <c r="K52" s="90">
        <v>53502.38</v>
      </c>
      <c r="L52" s="80" t="s">
        <v>291</v>
      </c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216267.12</v>
      </c>
      <c r="H59" s="17" t="s">
        <v>24</v>
      </c>
      <c r="I59" s="91"/>
      <c r="J59" s="91">
        <v>216267.12</v>
      </c>
      <c r="K59" s="90">
        <v>216267.12</v>
      </c>
      <c r="L59" s="80" t="s">
        <v>292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16184.52</v>
      </c>
      <c r="H60" s="17" t="s">
        <v>24</v>
      </c>
      <c r="I60" s="91"/>
      <c r="J60" s="91">
        <v>16184.52</v>
      </c>
      <c r="K60" s="90">
        <v>16184.52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93127.26</v>
      </c>
      <c r="H61" s="17" t="s">
        <v>15</v>
      </c>
      <c r="I61" s="91">
        <v>93127.26</v>
      </c>
      <c r="J61" s="91"/>
      <c r="K61" s="90">
        <v>93127.26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392316.51</v>
      </c>
      <c r="H62" s="17" t="s">
        <v>59</v>
      </c>
      <c r="I62" s="91">
        <v>61404.010000000009</v>
      </c>
      <c r="J62" s="91">
        <v>330912.5</v>
      </c>
      <c r="K62" s="90">
        <v>392316.51</v>
      </c>
      <c r="L62" s="80" t="s">
        <v>356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3365186.92</v>
      </c>
      <c r="H70" s="10"/>
      <c r="I70" s="90">
        <v>1787256.79</v>
      </c>
      <c r="J70" s="90">
        <v>1577930.13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2800019.73</v>
      </c>
      <c r="H72" s="17" t="s">
        <v>59</v>
      </c>
      <c r="I72" s="91">
        <v>1787256.79</v>
      </c>
      <c r="J72" s="91">
        <v>1012762.94</v>
      </c>
      <c r="K72" s="90">
        <v>2800019.73</v>
      </c>
      <c r="L72" s="80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565167.18999999994</v>
      </c>
      <c r="H73" s="17" t="s">
        <v>24</v>
      </c>
      <c r="I73" s="91"/>
      <c r="J73" s="91">
        <v>565167.18999999994</v>
      </c>
      <c r="K73" s="90">
        <v>565167.18999999994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15568805.025999999</v>
      </c>
      <c r="H76" s="26"/>
      <c r="I76" s="94">
        <v>6907250.4400000004</v>
      </c>
      <c r="J76" s="94">
        <v>8661554.5859999992</v>
      </c>
      <c r="K76" s="90">
        <v>15568805.026000001</v>
      </c>
      <c r="L76" s="27"/>
    </row>
    <row r="77" spans="1:12" ht="15.75" x14ac:dyDescent="0.25">
      <c r="F77" s="83" t="s">
        <v>200</v>
      </c>
      <c r="G77" s="95">
        <v>15568805.026000002</v>
      </c>
      <c r="H77" s="14"/>
      <c r="I77" s="85">
        <v>0.44365964044541956</v>
      </c>
      <c r="J77" s="85">
        <v>0.5563403595545805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80648353.845842883</v>
      </c>
      <c r="J83" s="87">
        <v>8.5646514908450835E-2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52" t="s">
        <v>174</v>
      </c>
      <c r="C1" s="151"/>
      <c r="D1" s="151"/>
      <c r="E1" s="151"/>
      <c r="F1" s="151"/>
    </row>
    <row r="2" spans="1:11" ht="15.75" x14ac:dyDescent="0.25">
      <c r="B2" s="154" t="s">
        <v>306</v>
      </c>
      <c r="C2" s="151"/>
      <c r="D2" s="151"/>
      <c r="E2" s="151"/>
      <c r="F2" s="151"/>
    </row>
    <row r="3" spans="1:11" ht="15.75" x14ac:dyDescent="0.25">
      <c r="B3" s="151" t="s">
        <v>176</v>
      </c>
      <c r="C3" s="151"/>
      <c r="D3" s="151"/>
      <c r="E3" s="151"/>
      <c r="F3" s="151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0.21577445983053425</v>
      </c>
      <c r="D7" s="32">
        <v>18</v>
      </c>
      <c r="E7" s="37" t="s">
        <v>163</v>
      </c>
      <c r="F7" s="41">
        <f>'Summary Analytics'!E24</f>
        <v>3.8654685730278852E-2</v>
      </c>
      <c r="G7" s="61">
        <f>'Summary Analytics'!G24</f>
        <v>221.48779136294803</v>
      </c>
      <c r="H7" s="32">
        <v>18</v>
      </c>
      <c r="I7" s="71" t="s">
        <v>163</v>
      </c>
      <c r="J7" s="41">
        <f>'PALM BEACH'!J83</f>
        <v>3.8654685730278852E-2</v>
      </c>
      <c r="K7" s="103">
        <f>'Summary Analytics'!J24</f>
        <v>-1.6590391193850168E-3</v>
      </c>
    </row>
    <row r="8" spans="1:11" x14ac:dyDescent="0.2">
      <c r="A8" s="32">
        <v>8</v>
      </c>
      <c r="B8" s="37" t="s">
        <v>153</v>
      </c>
      <c r="C8" s="41">
        <f>'Summary Analytics'!D14</f>
        <v>0.38063977314990555</v>
      </c>
      <c r="D8" s="32">
        <v>11</v>
      </c>
      <c r="E8" s="37" t="s">
        <v>156</v>
      </c>
      <c r="F8" s="41">
        <f>'Summary Analytics'!E17</f>
        <v>4.049297150884143E-2</v>
      </c>
      <c r="G8" s="61">
        <f>'Summary Analytics'!G17</f>
        <v>248.74176628885985</v>
      </c>
      <c r="H8" s="65">
        <v>11</v>
      </c>
      <c r="I8" s="71" t="s">
        <v>156</v>
      </c>
      <c r="J8" s="41">
        <f>'INDIAN RIVER'!J83</f>
        <v>4.049297150884143E-2</v>
      </c>
      <c r="K8" s="103">
        <f>'Summary Analytics'!J17</f>
        <v>-3.9506062910715928E-3</v>
      </c>
    </row>
    <row r="9" spans="1:11" x14ac:dyDescent="0.2">
      <c r="A9" s="32">
        <v>22</v>
      </c>
      <c r="B9" s="37" t="s">
        <v>166</v>
      </c>
      <c r="C9" s="41">
        <f>'Summary Analytics'!D28</f>
        <v>0.43211503315981697</v>
      </c>
      <c r="D9" s="32">
        <v>19</v>
      </c>
      <c r="E9" s="37" t="s">
        <v>208</v>
      </c>
      <c r="F9" s="41">
        <f>'Summary Analytics'!E25</f>
        <v>6.0999732965800038E-2</v>
      </c>
      <c r="G9" s="61">
        <f>'Summary Analytics'!G25</f>
        <v>367.88209233397617</v>
      </c>
      <c r="H9" s="32">
        <v>7</v>
      </c>
      <c r="I9" s="71" t="s">
        <v>152</v>
      </c>
      <c r="J9" s="41">
        <f>'FSC JAX'!J83</f>
        <v>5.8839838993981465E-2</v>
      </c>
      <c r="K9" s="103">
        <f>'Summary Analytics'!J13</f>
        <v>5.6456016062618464E-4</v>
      </c>
    </row>
    <row r="10" spans="1:11" x14ac:dyDescent="0.2">
      <c r="A10" s="32">
        <v>1</v>
      </c>
      <c r="B10" s="37" t="s">
        <v>196</v>
      </c>
      <c r="C10" s="41">
        <f>'Summary Analytics'!D7</f>
        <v>0.44212467256495186</v>
      </c>
      <c r="D10" s="32">
        <v>24</v>
      </c>
      <c r="E10" s="37" t="s">
        <v>168</v>
      </c>
      <c r="F10" s="41">
        <f>'Summary Analytics'!E30</f>
        <v>6.0487808133313122E-2</v>
      </c>
      <c r="G10" s="61">
        <f>'Summary Analytics'!G30</f>
        <v>396.47560932906231</v>
      </c>
      <c r="H10" s="32">
        <v>3</v>
      </c>
      <c r="I10" s="71" t="s">
        <v>149</v>
      </c>
      <c r="J10" s="41">
        <f>CENTRAL!J83</f>
        <v>6.048699008463547E-2</v>
      </c>
      <c r="K10" s="103">
        <f>'Summary Analytics'!J9</f>
        <v>-4.5370642133360506E-4</v>
      </c>
    </row>
    <row r="11" spans="1:11" x14ac:dyDescent="0.2">
      <c r="A11" s="32">
        <v>5</v>
      </c>
      <c r="B11" s="37" t="s">
        <v>151</v>
      </c>
      <c r="C11" s="41">
        <f>'Summary Analytics'!D11</f>
        <v>0.450203920797553</v>
      </c>
      <c r="D11" s="32">
        <v>3</v>
      </c>
      <c r="E11" s="37" t="s">
        <v>149</v>
      </c>
      <c r="F11" s="41">
        <f>'Summary Analytics'!E9</f>
        <v>6.048699008463547E-2</v>
      </c>
      <c r="G11" s="61">
        <f>'Summary Analytics'!G9</f>
        <v>416.8959183278123</v>
      </c>
      <c r="H11" s="32">
        <v>24</v>
      </c>
      <c r="I11" s="71" t="s">
        <v>168</v>
      </c>
      <c r="J11" s="41">
        <f>'SANTA FE'!J83</f>
        <v>6.0487808133313122E-2</v>
      </c>
      <c r="K11" s="103">
        <f>'Summary Analytics'!J30</f>
        <v>2.8330448312614345E-3</v>
      </c>
    </row>
    <row r="12" spans="1:11" x14ac:dyDescent="0.2">
      <c r="A12" s="32">
        <v>26</v>
      </c>
      <c r="B12" s="37" t="s">
        <v>170</v>
      </c>
      <c r="C12" s="41">
        <f>'Summary Analytics'!D32</f>
        <v>0.47574751720176295</v>
      </c>
      <c r="D12" s="32">
        <v>7</v>
      </c>
      <c r="E12" s="37" t="s">
        <v>152</v>
      </c>
      <c r="F12" s="41">
        <f>'Summary Analytics'!E13</f>
        <v>5.8839838993981465E-2</v>
      </c>
      <c r="G12" s="61">
        <f>'Summary Analytics'!G13</f>
        <v>449.89063691606327</v>
      </c>
      <c r="H12" s="32">
        <v>19</v>
      </c>
      <c r="I12" s="71" t="s">
        <v>208</v>
      </c>
      <c r="J12" s="41">
        <f>PASCO!J83</f>
        <v>6.0999732965800038E-2</v>
      </c>
      <c r="K12" s="103">
        <f>'Summary Analytics'!J25</f>
        <v>6.1299631757833623E-4</v>
      </c>
    </row>
    <row r="13" spans="1:11" x14ac:dyDescent="0.2">
      <c r="A13" s="32">
        <v>6</v>
      </c>
      <c r="B13" s="37" t="s">
        <v>207</v>
      </c>
      <c r="C13" s="41">
        <f>'Summary Analytics'!D12</f>
        <v>0.48965881709884573</v>
      </c>
      <c r="D13" s="32">
        <v>27</v>
      </c>
      <c r="E13" s="37" t="s">
        <v>171</v>
      </c>
      <c r="F13" s="41">
        <f>'Summary Analytics'!E33</f>
        <v>6.5385091212294119E-2</v>
      </c>
      <c r="G13" s="61">
        <f>'Summary Analytics'!G33</f>
        <v>451.62721166699538</v>
      </c>
      <c r="H13" s="32">
        <v>27</v>
      </c>
      <c r="I13" s="71" t="s">
        <v>171</v>
      </c>
      <c r="J13" s="41">
        <f>TALLAHASSEE!J83</f>
        <v>6.5385091212294119E-2</v>
      </c>
      <c r="K13" s="103">
        <f>'Summary Analytics'!J33</f>
        <v>-1.0639433028087231E-2</v>
      </c>
    </row>
    <row r="14" spans="1:11" x14ac:dyDescent="0.2">
      <c r="A14" s="32">
        <v>28</v>
      </c>
      <c r="B14" s="37" t="s">
        <v>172</v>
      </c>
      <c r="C14" s="41">
        <f>'Summary Analytics'!D34</f>
        <v>0.52167160325684248</v>
      </c>
      <c r="D14" s="32">
        <v>15</v>
      </c>
      <c r="E14" s="37" t="s">
        <v>160</v>
      </c>
      <c r="F14" s="41">
        <f>'Summary Analytics'!E21</f>
        <v>7.6558398407526443E-2</v>
      </c>
      <c r="G14" s="61">
        <f>'Summary Analytics'!G21</f>
        <v>484.31550610866162</v>
      </c>
      <c r="H14" s="32">
        <v>15</v>
      </c>
      <c r="I14" s="71" t="s">
        <v>160</v>
      </c>
      <c r="J14" s="41">
        <f>MIAMI!J83</f>
        <v>7.6558398407526443E-2</v>
      </c>
      <c r="K14" s="103">
        <f>'Summary Analytics'!J21</f>
        <v>4.3950400280430152E-3</v>
      </c>
    </row>
    <row r="15" spans="1:11" x14ac:dyDescent="0.2">
      <c r="A15" s="32">
        <v>2</v>
      </c>
      <c r="B15" s="37" t="s">
        <v>148</v>
      </c>
      <c r="C15" s="41">
        <f>'Summary Analytics'!D8</f>
        <v>0.52347931091037125</v>
      </c>
      <c r="D15" s="32">
        <v>28</v>
      </c>
      <c r="E15" s="37" t="s">
        <v>172</v>
      </c>
      <c r="F15" s="41">
        <f>'Summary Analytics'!E34</f>
        <v>7.8755879512024923E-2</v>
      </c>
      <c r="G15" s="61">
        <f>'Summary Analytics'!G34</f>
        <v>494.03328590849117</v>
      </c>
      <c r="H15" s="32">
        <v>21</v>
      </c>
      <c r="I15" s="71" t="s">
        <v>165</v>
      </c>
      <c r="J15" s="41">
        <f>POLK!J83</f>
        <v>7.8677848705892214E-2</v>
      </c>
      <c r="K15" s="103">
        <f>'Summary Analytics'!J27</f>
        <v>1.2066202016677574E-3</v>
      </c>
    </row>
    <row r="16" spans="1:11" x14ac:dyDescent="0.2">
      <c r="A16" s="32">
        <v>10</v>
      </c>
      <c r="B16" s="37" t="s">
        <v>155</v>
      </c>
      <c r="C16" s="41">
        <f>'Summary Analytics'!D16</f>
        <v>0.53141521969841632</v>
      </c>
      <c r="D16" s="32">
        <v>6</v>
      </c>
      <c r="E16" s="37" t="s">
        <v>207</v>
      </c>
      <c r="F16" s="41">
        <f>'Summary Analytics'!E12</f>
        <v>8.5131876248925903E-2</v>
      </c>
      <c r="G16" s="61">
        <f>'Summary Analytics'!G12</f>
        <v>537.34016859476174</v>
      </c>
      <c r="H16" s="32">
        <v>28</v>
      </c>
      <c r="I16" s="71" t="s">
        <v>172</v>
      </c>
      <c r="J16" s="41">
        <f>VALENCIA!J83</f>
        <v>7.8755879512024923E-2</v>
      </c>
      <c r="K16" s="103">
        <f>'Summary Analytics'!J34</f>
        <v>-1.6051751440564754E-3</v>
      </c>
    </row>
    <row r="17" spans="1:11" x14ac:dyDescent="0.2">
      <c r="A17" s="32">
        <v>9</v>
      </c>
      <c r="B17" s="37" t="s">
        <v>154</v>
      </c>
      <c r="C17" s="41">
        <f>'Summary Analytics'!D15</f>
        <v>0.54504959479067139</v>
      </c>
      <c r="D17" s="32">
        <v>10</v>
      </c>
      <c r="E17" s="37" t="s">
        <v>155</v>
      </c>
      <c r="F17" s="41">
        <f>'Summary Analytics'!E16</f>
        <v>9.022842410999185E-2</v>
      </c>
      <c r="G17" s="61">
        <f>'Summary Analytics'!G16</f>
        <v>538.92047559104867</v>
      </c>
      <c r="H17" s="32">
        <v>16</v>
      </c>
      <c r="I17" s="71" t="s">
        <v>161</v>
      </c>
      <c r="J17" s="41">
        <f>'NORTH FLORIDA'!J83</f>
        <v>7.9863408278878334E-2</v>
      </c>
      <c r="K17" s="103">
        <f>'Summary Analytics'!J22</f>
        <v>-6.9844425321821529E-3</v>
      </c>
    </row>
    <row r="18" spans="1:11" x14ac:dyDescent="0.2">
      <c r="B18" s="48" t="s">
        <v>177</v>
      </c>
      <c r="C18" s="41">
        <f>'Summary Analytics'!D35</f>
        <v>0.55613710932942928</v>
      </c>
      <c r="E18" s="48" t="s">
        <v>177</v>
      </c>
      <c r="F18" s="41">
        <f>'Summary Analytics'!E35</f>
        <v>8.1765697663610443E-2</v>
      </c>
      <c r="G18" s="61">
        <f>'Summary Analytics'!G35</f>
        <v>545.08714716779104</v>
      </c>
      <c r="I18" s="48" t="s">
        <v>177</v>
      </c>
      <c r="J18" s="41">
        <f>'System Summary'!I83</f>
        <v>8.1765697663610443E-2</v>
      </c>
      <c r="K18" s="103">
        <f>'Summary Analytics'!J35</f>
        <v>3.581692891844776E-3</v>
      </c>
    </row>
    <row r="19" spans="1:11" x14ac:dyDescent="0.2">
      <c r="A19" s="32">
        <v>25</v>
      </c>
      <c r="B19" s="37" t="s">
        <v>169</v>
      </c>
      <c r="C19" s="41">
        <f>'Summary Analytics'!D31</f>
        <v>0.5563403595545805</v>
      </c>
      <c r="D19" s="32">
        <v>25</v>
      </c>
      <c r="E19" s="37" t="s">
        <v>169</v>
      </c>
      <c r="F19" s="41">
        <f>'Summary Analytics'!E31</f>
        <v>8.5646514908450835E-2</v>
      </c>
      <c r="G19" s="61">
        <f>'Summary Analytics'!G31</f>
        <v>546.63699776034957</v>
      </c>
      <c r="H19" s="32">
        <v>17</v>
      </c>
      <c r="I19" s="71" t="s">
        <v>162</v>
      </c>
      <c r="J19" s="41">
        <f>'NORTHWEST FLORIDA'!J83</f>
        <v>8.3492259829079471E-2</v>
      </c>
      <c r="K19" s="103">
        <f>'Summary Analytics'!J23</f>
        <v>-3.6275404484902019E-3</v>
      </c>
    </row>
    <row r="20" spans="1:11" x14ac:dyDescent="0.2">
      <c r="A20" s="32">
        <v>11</v>
      </c>
      <c r="B20" s="37" t="s">
        <v>156</v>
      </c>
      <c r="C20" s="41">
        <f>'Summary Analytics'!D17</f>
        <v>0.56185549651192124</v>
      </c>
      <c r="D20" s="32">
        <v>21</v>
      </c>
      <c r="E20" s="37" t="s">
        <v>165</v>
      </c>
      <c r="F20" s="41">
        <f>'Summary Analytics'!E27</f>
        <v>7.8677848705892214E-2</v>
      </c>
      <c r="G20" s="61">
        <f>'Summary Analytics'!G27</f>
        <v>600.52576572470366</v>
      </c>
      <c r="H20" s="32">
        <v>9</v>
      </c>
      <c r="I20" s="71" t="s">
        <v>154</v>
      </c>
      <c r="J20" s="41">
        <f>'GULF COAST'!J83</f>
        <v>8.4058748970682703E-2</v>
      </c>
      <c r="K20" s="103">
        <f>'Summary Analytics'!J15</f>
        <v>3.2538434550849482E-3</v>
      </c>
    </row>
    <row r="21" spans="1:11" x14ac:dyDescent="0.2">
      <c r="A21" s="32">
        <v>20</v>
      </c>
      <c r="B21" s="37" t="s">
        <v>164</v>
      </c>
      <c r="C21" s="41">
        <f>'Summary Analytics'!D26</f>
        <v>0.56472962632119061</v>
      </c>
      <c r="D21" s="32">
        <v>1</v>
      </c>
      <c r="E21" s="37" t="s">
        <v>196</v>
      </c>
      <c r="F21" s="41">
        <f>'Summary Analytics'!E7</f>
        <v>8.7944778152979006E-2</v>
      </c>
      <c r="G21" s="61">
        <f>'Summary Analytics'!G7</f>
        <v>614.37535682762643</v>
      </c>
      <c r="H21" s="32">
        <v>6</v>
      </c>
      <c r="I21" s="71" t="s">
        <v>207</v>
      </c>
      <c r="J21" s="41">
        <f>SOUTHWESTERN!J83</f>
        <v>8.5131876248925903E-2</v>
      </c>
      <c r="K21" s="103">
        <f>'Summary Analytics'!J12</f>
        <v>-1.103476319810176E-2</v>
      </c>
    </row>
    <row r="22" spans="1:11" x14ac:dyDescent="0.2">
      <c r="A22" s="32">
        <v>4</v>
      </c>
      <c r="B22" s="37" t="s">
        <v>150</v>
      </c>
      <c r="C22" s="41">
        <f>'Summary Analytics'!D10</f>
        <v>0.57002326578523788</v>
      </c>
      <c r="D22" s="32">
        <v>5</v>
      </c>
      <c r="E22" s="37" t="s">
        <v>151</v>
      </c>
      <c r="F22" s="41">
        <f>'Summary Analytics'!E11</f>
        <v>9.4234877563920974E-2</v>
      </c>
      <c r="G22" s="61">
        <f>'Summary Analytics'!G11</f>
        <v>627.63180991593765</v>
      </c>
      <c r="H22" s="32">
        <v>25</v>
      </c>
      <c r="I22" s="71" t="s">
        <v>169</v>
      </c>
      <c r="J22" s="41">
        <f>SEMINOLE!J83</f>
        <v>8.5646514908450835E-2</v>
      </c>
      <c r="K22" s="103">
        <f>'Summary Analytics'!J31</f>
        <v>-1.4732174818803817E-3</v>
      </c>
    </row>
    <row r="23" spans="1:11" x14ac:dyDescent="0.2">
      <c r="A23" s="32">
        <v>12</v>
      </c>
      <c r="B23" s="37" t="s">
        <v>157</v>
      </c>
      <c r="C23" s="41">
        <f>'Summary Analytics'!D18</f>
        <v>0.57542768553053425</v>
      </c>
      <c r="D23" s="32">
        <v>20</v>
      </c>
      <c r="E23" s="37" t="s">
        <v>164</v>
      </c>
      <c r="F23" s="41">
        <f>'Summary Analytics'!E26</f>
        <v>9.1287053438087698E-2</v>
      </c>
      <c r="G23" s="61">
        <f>'Summary Analytics'!G26</f>
        <v>650.7518689419411</v>
      </c>
      <c r="H23" s="32">
        <v>1</v>
      </c>
      <c r="I23" s="71" t="s">
        <v>196</v>
      </c>
      <c r="J23" s="41">
        <f>EASTERN!J83</f>
        <v>8.7944778152979006E-2</v>
      </c>
      <c r="K23" s="103">
        <f>'Summary Analytics'!J7</f>
        <v>-3.1524305623659571E-3</v>
      </c>
    </row>
    <row r="24" spans="1:11" x14ac:dyDescent="0.2">
      <c r="A24" s="32">
        <v>14</v>
      </c>
      <c r="B24" s="37" t="s">
        <v>159</v>
      </c>
      <c r="C24" s="41">
        <f>'Summary Analytics'!D20</f>
        <v>0.59097707901751295</v>
      </c>
      <c r="D24" s="32">
        <v>14</v>
      </c>
      <c r="E24" s="37" t="s">
        <v>159</v>
      </c>
      <c r="F24" s="41">
        <f>'Summary Analytics'!E20</f>
        <v>0.1084943469289029</v>
      </c>
      <c r="G24" s="61">
        <f>'Summary Analytics'!G20</f>
        <v>664.75078520404554</v>
      </c>
      <c r="H24" s="32">
        <v>10</v>
      </c>
      <c r="I24" s="71" t="s">
        <v>155</v>
      </c>
      <c r="J24" s="41">
        <f>HILLSBOROUGH!J83</f>
        <v>9.022842410999185E-2</v>
      </c>
      <c r="K24" s="103">
        <f>'Summary Analytics'!J16</f>
        <v>4.5284616549787632E-3</v>
      </c>
    </row>
    <row r="25" spans="1:11" x14ac:dyDescent="0.2">
      <c r="A25" s="32">
        <v>21</v>
      </c>
      <c r="B25" s="37" t="s">
        <v>165</v>
      </c>
      <c r="C25" s="41">
        <f>'Summary Analytics'!D27</f>
        <v>0.60694182267696095</v>
      </c>
      <c r="D25" s="32">
        <v>2</v>
      </c>
      <c r="E25" s="37" t="s">
        <v>148</v>
      </c>
      <c r="F25" s="41">
        <f>'Summary Analytics'!E8</f>
        <v>0.10704051853233398</v>
      </c>
      <c r="G25" s="61">
        <f>'Summary Analytics'!G8</f>
        <v>673.96056701810608</v>
      </c>
      <c r="H25" s="32">
        <v>20</v>
      </c>
      <c r="I25" s="71" t="s">
        <v>164</v>
      </c>
      <c r="J25" s="41">
        <f>PENSACOLA!J83</f>
        <v>9.1287053438087698E-2</v>
      </c>
      <c r="K25" s="103">
        <f>'Summary Analytics'!J26</f>
        <v>1.840402943698656E-2</v>
      </c>
    </row>
    <row r="26" spans="1:11" x14ac:dyDescent="0.2">
      <c r="A26" s="32">
        <v>15</v>
      </c>
      <c r="B26" s="37" t="s">
        <v>160</v>
      </c>
      <c r="C26" s="41">
        <f>'Summary Analytics'!D21</f>
        <v>0.6151988422190583</v>
      </c>
      <c r="D26" s="32">
        <v>17</v>
      </c>
      <c r="E26" s="37" t="s">
        <v>162</v>
      </c>
      <c r="F26" s="41">
        <f>'Summary Analytics'!E23</f>
        <v>8.3492259829079471E-2</v>
      </c>
      <c r="G26" s="61">
        <f>'Summary Analytics'!G23</f>
        <v>675.71565822880268</v>
      </c>
      <c r="H26" s="32">
        <v>5</v>
      </c>
      <c r="I26" s="71" t="s">
        <v>151</v>
      </c>
      <c r="J26" s="41">
        <f>DAYTONA!J83</f>
        <v>9.4234877563920974E-2</v>
      </c>
      <c r="K26" s="103">
        <f>'Summary Analytics'!J11</f>
        <v>3.9667547159828176E-3</v>
      </c>
    </row>
    <row r="27" spans="1:11" x14ac:dyDescent="0.2">
      <c r="A27" s="32">
        <v>19</v>
      </c>
      <c r="B27" s="37" t="s">
        <v>208</v>
      </c>
      <c r="C27" s="41">
        <f>'Summary Analytics'!D25</f>
        <v>0.62703969417932992</v>
      </c>
      <c r="D27" s="32">
        <v>9</v>
      </c>
      <c r="E27" s="37" t="s">
        <v>154</v>
      </c>
      <c r="F27" s="41">
        <f>'Summary Analytics'!E15</f>
        <v>8.4058748970682703E-2</v>
      </c>
      <c r="G27" s="61">
        <f>'Summary Analytics'!G15</f>
        <v>699.50667101969736</v>
      </c>
      <c r="H27" s="32">
        <v>13</v>
      </c>
      <c r="I27" s="71" t="s">
        <v>209</v>
      </c>
      <c r="J27" s="41">
        <f>'LAKE SUMTER'!J83</f>
        <v>9.9983434831075663E-2</v>
      </c>
      <c r="K27" s="103">
        <f>'Summary Analytics'!J19</f>
        <v>-7.7488239229721173E-3</v>
      </c>
    </row>
    <row r="28" spans="1:11" x14ac:dyDescent="0.2">
      <c r="A28" s="32">
        <v>16</v>
      </c>
      <c r="B28" s="37" t="s">
        <v>161</v>
      </c>
      <c r="C28" s="41">
        <f>'Summary Analytics'!D22</f>
        <v>0.63019162663194861</v>
      </c>
      <c r="D28" s="32">
        <v>13</v>
      </c>
      <c r="E28" s="37" t="s">
        <v>209</v>
      </c>
      <c r="F28" s="41">
        <f>'Summary Analytics'!E19</f>
        <v>9.9983434831075663E-2</v>
      </c>
      <c r="G28" s="61">
        <f>'Summary Analytics'!G19</f>
        <v>802.39343633242459</v>
      </c>
      <c r="H28" s="32">
        <v>4</v>
      </c>
      <c r="I28" s="71" t="s">
        <v>150</v>
      </c>
      <c r="J28" s="41">
        <f>CHIPOLA!J83</f>
        <v>0.1014663692328672</v>
      </c>
      <c r="K28" s="103">
        <f>'Summary Analytics'!J10</f>
        <v>-3.6177696328721642E-3</v>
      </c>
    </row>
    <row r="29" spans="1:11" x14ac:dyDescent="0.2">
      <c r="A29" s="32">
        <v>13</v>
      </c>
      <c r="B29" s="37" t="s">
        <v>209</v>
      </c>
      <c r="C29" s="41">
        <f>'Summary Analytics'!D19</f>
        <v>0.63294397064942076</v>
      </c>
      <c r="D29" s="32">
        <v>23</v>
      </c>
      <c r="E29" s="37" t="s">
        <v>167</v>
      </c>
      <c r="F29" s="41">
        <f>'Summary Analytics'!E29</f>
        <v>0.11139915866409444</v>
      </c>
      <c r="G29" s="61">
        <f>'Summary Analytics'!G29</f>
        <v>840.88450217908519</v>
      </c>
      <c r="H29" s="32">
        <v>26</v>
      </c>
      <c r="I29" s="71" t="s">
        <v>170</v>
      </c>
      <c r="J29" s="41">
        <f>'SOUTH FLORIDA'!J83</f>
        <v>0.10258277929484828</v>
      </c>
      <c r="K29" s="103">
        <f>'Summary Analytics'!J32</f>
        <v>-8.60603283428657E-4</v>
      </c>
    </row>
    <row r="30" spans="1:11" x14ac:dyDescent="0.2">
      <c r="A30" s="32">
        <v>17</v>
      </c>
      <c r="B30" s="37" t="s">
        <v>162</v>
      </c>
      <c r="C30" s="41">
        <f>'Summary Analytics'!D23</f>
        <v>0.63538961605304123</v>
      </c>
      <c r="D30" s="32">
        <v>22</v>
      </c>
      <c r="E30" s="37" t="s">
        <v>166</v>
      </c>
      <c r="F30" s="41">
        <f>'Summary Analytics'!E28</f>
        <v>0.12753309988304037</v>
      </c>
      <c r="G30" s="61">
        <f>'Summary Analytics'!G28</f>
        <v>897.99913670365447</v>
      </c>
      <c r="H30" s="32">
        <v>12</v>
      </c>
      <c r="I30" s="71" t="s">
        <v>157</v>
      </c>
      <c r="J30" s="41">
        <f>GATEWAY!J83</f>
        <v>0.10400668039252609</v>
      </c>
      <c r="K30" s="103">
        <f>'Summary Analytics'!J18</f>
        <v>3.8200035317041969E-3</v>
      </c>
    </row>
    <row r="31" spans="1:11" x14ac:dyDescent="0.2">
      <c r="A31" s="32">
        <v>18</v>
      </c>
      <c r="B31" s="37" t="s">
        <v>163</v>
      </c>
      <c r="C31" s="41">
        <f>'Summary Analytics'!D24</f>
        <v>0.63786051808876243</v>
      </c>
      <c r="D31" s="32">
        <v>16</v>
      </c>
      <c r="E31" s="37" t="s">
        <v>161</v>
      </c>
      <c r="F31" s="41">
        <f>'Summary Analytics'!E22</f>
        <v>7.9863408278878334E-2</v>
      </c>
      <c r="G31" s="61">
        <f>'Summary Analytics'!G22</f>
        <v>900.42194597179059</v>
      </c>
      <c r="H31" s="32">
        <v>2</v>
      </c>
      <c r="I31" s="71" t="s">
        <v>148</v>
      </c>
      <c r="J31" s="41">
        <f>BROWARD!J83</f>
        <v>0.10704051853233398</v>
      </c>
      <c r="K31" s="103">
        <f>'Summary Analytics'!J8</f>
        <v>3.5875205614810182E-2</v>
      </c>
    </row>
    <row r="32" spans="1:11" x14ac:dyDescent="0.2">
      <c r="A32" s="32">
        <v>7</v>
      </c>
      <c r="B32" s="37" t="s">
        <v>152</v>
      </c>
      <c r="C32" s="41">
        <f>'Summary Analytics'!D13</f>
        <v>0.67314190939482099</v>
      </c>
      <c r="D32" s="32">
        <v>12</v>
      </c>
      <c r="E32" s="37" t="s">
        <v>157</v>
      </c>
      <c r="F32" s="41">
        <f>'Summary Analytics'!E18</f>
        <v>0.10400668039252609</v>
      </c>
      <c r="G32" s="61">
        <f>'Summary Analytics'!G18</f>
        <v>943.05078964282438</v>
      </c>
      <c r="H32" s="32">
        <v>14</v>
      </c>
      <c r="I32" s="71" t="s">
        <v>159</v>
      </c>
      <c r="J32" s="41">
        <f>'SCF MANATEE'!J83</f>
        <v>0.1084943469289029</v>
      </c>
      <c r="K32" s="103">
        <f>'Summary Analytics'!J20</f>
        <v>-2.9033066570330335E-3</v>
      </c>
    </row>
    <row r="33" spans="1:11" x14ac:dyDescent="0.2">
      <c r="A33" s="32">
        <v>3</v>
      </c>
      <c r="B33" s="37" t="s">
        <v>149</v>
      </c>
      <c r="C33" s="41">
        <f>'Summary Analytics'!D9</f>
        <v>0.67346503169968364</v>
      </c>
      <c r="D33" s="32">
        <v>26</v>
      </c>
      <c r="E33" s="37" t="s">
        <v>170</v>
      </c>
      <c r="F33" s="41">
        <f>'Summary Analytics'!E32</f>
        <v>0.10258277929484828</v>
      </c>
      <c r="G33" s="61">
        <f>'Summary Analytics'!G32</f>
        <v>956.44478809216093</v>
      </c>
      <c r="H33" s="32">
        <v>23</v>
      </c>
      <c r="I33" s="71" t="s">
        <v>167</v>
      </c>
      <c r="J33" s="41">
        <f>'ST PETE'!J83</f>
        <v>0.11139915866409444</v>
      </c>
      <c r="K33" s="103">
        <f>'Summary Analytics'!J29</f>
        <v>-2.4110781526583136E-4</v>
      </c>
    </row>
    <row r="34" spans="1:11" x14ac:dyDescent="0.2">
      <c r="A34" s="32">
        <v>24</v>
      </c>
      <c r="B34" s="37" t="s">
        <v>168</v>
      </c>
      <c r="C34" s="41">
        <f>'Summary Analytics'!D30</f>
        <v>0.67637690420892715</v>
      </c>
      <c r="D34" s="32">
        <v>4</v>
      </c>
      <c r="E34" s="37" t="s">
        <v>150</v>
      </c>
      <c r="F34" s="41">
        <f>'Summary Analytics'!E10</f>
        <v>0.1014663692328672</v>
      </c>
      <c r="G34" s="61">
        <f>'Summary Analytics'!G10</f>
        <v>1006.1905388512401</v>
      </c>
      <c r="H34" s="32">
        <v>22</v>
      </c>
      <c r="I34" s="71" t="s">
        <v>166</v>
      </c>
      <c r="J34" s="41">
        <f>'ST JOHNS'!J83</f>
        <v>0.12753309988304037</v>
      </c>
      <c r="K34" s="103">
        <f>'Summary Analytics'!J28</f>
        <v>-1.6815741296789227E-2</v>
      </c>
    </row>
    <row r="35" spans="1:11" x14ac:dyDescent="0.2">
      <c r="A35" s="32">
        <v>27</v>
      </c>
      <c r="B35" s="37" t="s">
        <v>171</v>
      </c>
      <c r="C35" s="41">
        <f>'Summary Analytics'!D33</f>
        <v>0.72303628149325516</v>
      </c>
      <c r="D35" s="32">
        <v>8</v>
      </c>
      <c r="E35" s="37" t="s">
        <v>153</v>
      </c>
      <c r="F35" s="41">
        <f>'Summary Analytics'!E14</f>
        <v>0.23584234942396967</v>
      </c>
      <c r="G35" s="61">
        <f>'Summary Analytics'!G14</f>
        <v>3907.9699847497577</v>
      </c>
      <c r="H35" s="32">
        <v>8</v>
      </c>
      <c r="I35" s="71" t="s">
        <v>153</v>
      </c>
      <c r="J35" s="41">
        <f>'FL KEYS'!J83</f>
        <v>0.23584234942396967</v>
      </c>
      <c r="K35" s="103">
        <f>'Summary Analytics'!J14</f>
        <v>0.14238488418090961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H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1048376.2000000001</v>
      </c>
      <c r="H8" s="10"/>
      <c r="I8" s="90">
        <v>874423.27</v>
      </c>
      <c r="J8" s="90">
        <v>173952.93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20840.28</v>
      </c>
      <c r="H10" s="17" t="s">
        <v>15</v>
      </c>
      <c r="I10" s="91">
        <v>20840.28</v>
      </c>
      <c r="J10" s="91"/>
      <c r="K10" s="90">
        <v>20840.28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321935.18</v>
      </c>
      <c r="H11" s="17" t="s">
        <v>15</v>
      </c>
      <c r="I11" s="91">
        <v>321935.18</v>
      </c>
      <c r="J11" s="91"/>
      <c r="K11" s="90">
        <v>321935.18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516015.88</v>
      </c>
      <c r="H13" s="17" t="s">
        <v>15</v>
      </c>
      <c r="I13" s="91">
        <v>516015.88</v>
      </c>
      <c r="J13" s="91"/>
      <c r="K13" s="90">
        <v>516015.88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173952.93</v>
      </c>
      <c r="H18" s="17" t="s">
        <v>24</v>
      </c>
      <c r="I18" s="91"/>
      <c r="J18" s="91">
        <v>173952.93</v>
      </c>
      <c r="K18" s="90">
        <v>173952.93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15188.75</v>
      </c>
      <c r="H20" s="17" t="s">
        <v>15</v>
      </c>
      <c r="I20" s="91">
        <v>15188.75</v>
      </c>
      <c r="J20" s="91"/>
      <c r="K20" s="90">
        <v>15188.75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443.18</v>
      </c>
      <c r="H23" s="17" t="s">
        <v>15</v>
      </c>
      <c r="I23" s="91">
        <v>443.18</v>
      </c>
      <c r="J23" s="91"/>
      <c r="K23" s="90">
        <v>443.18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586277.05000000005</v>
      </c>
      <c r="H25" s="10"/>
      <c r="I25" s="90">
        <v>368146.27</v>
      </c>
      <c r="J25" s="90">
        <v>218130.78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368146.27</v>
      </c>
      <c r="H27" s="17" t="s">
        <v>15</v>
      </c>
      <c r="I27" s="91">
        <v>368146.27</v>
      </c>
      <c r="J27" s="91"/>
      <c r="K27" s="90">
        <v>368146.27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218130.78</v>
      </c>
      <c r="H33" s="17" t="s">
        <v>24</v>
      </c>
      <c r="I33" s="91"/>
      <c r="J33" s="91">
        <v>218130.78</v>
      </c>
      <c r="K33" s="90">
        <v>218130.78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1927672.0299999998</v>
      </c>
      <c r="H42" s="10"/>
      <c r="I42" s="90">
        <v>574939.79</v>
      </c>
      <c r="J42" s="90">
        <v>1352732.2399999998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515023.35</v>
      </c>
      <c r="H43" s="17" t="s">
        <v>24</v>
      </c>
      <c r="I43" s="91"/>
      <c r="J43" s="91">
        <v>515023.35</v>
      </c>
      <c r="K43" s="90">
        <v>515023.35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613322.03</v>
      </c>
      <c r="H44" s="17" t="s">
        <v>24</v>
      </c>
      <c r="I44" s="91"/>
      <c r="J44" s="91">
        <v>613322.03</v>
      </c>
      <c r="K44" s="90">
        <v>613322.03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364945.93</v>
      </c>
      <c r="H47" s="17" t="s">
        <v>15</v>
      </c>
      <c r="I47" s="91">
        <v>364945.93</v>
      </c>
      <c r="J47" s="91"/>
      <c r="K47" s="90">
        <v>364945.93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96695.35</v>
      </c>
      <c r="H49" s="17" t="s">
        <v>15</v>
      </c>
      <c r="I49" s="91">
        <v>96695.35</v>
      </c>
      <c r="J49" s="91"/>
      <c r="K49" s="90">
        <v>96695.35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35501.46</v>
      </c>
      <c r="H54" s="17" t="s">
        <v>24</v>
      </c>
      <c r="I54" s="91"/>
      <c r="J54" s="91">
        <v>35501.46</v>
      </c>
      <c r="K54" s="90">
        <v>35501.46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159120.51999999999</v>
      </c>
      <c r="H55" s="17" t="s">
        <v>24</v>
      </c>
      <c r="I55" s="91"/>
      <c r="J55" s="91">
        <v>159120.51999999999</v>
      </c>
      <c r="K55" s="90">
        <v>159120.51999999999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102829.97</v>
      </c>
      <c r="H59" s="17" t="s">
        <v>15</v>
      </c>
      <c r="I59" s="91">
        <v>102829.97</v>
      </c>
      <c r="J59" s="91"/>
      <c r="K59" s="90">
        <v>102829.97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10468.539999999999</v>
      </c>
      <c r="H60" s="17" t="s">
        <v>15</v>
      </c>
      <c r="I60" s="91">
        <v>10468.540000000001</v>
      </c>
      <c r="J60" s="91"/>
      <c r="K60" s="90">
        <v>10468.540000000001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29764.880000000001</v>
      </c>
      <c r="H63" s="17" t="s">
        <v>24</v>
      </c>
      <c r="I63" s="91"/>
      <c r="J63" s="91">
        <v>29764.880000000001</v>
      </c>
      <c r="K63" s="90">
        <v>29764.880000000001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531439.71</v>
      </c>
      <c r="H70" s="10"/>
      <c r="I70" s="90">
        <v>328657.13</v>
      </c>
      <c r="J70" s="90">
        <v>202782.58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328657.13</v>
      </c>
      <c r="H72" s="17" t="s">
        <v>15</v>
      </c>
      <c r="I72" s="91">
        <v>328657.13</v>
      </c>
      <c r="J72" s="91"/>
      <c r="K72" s="90">
        <v>328657.13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202782.58</v>
      </c>
      <c r="H73" s="17" t="s">
        <v>24</v>
      </c>
      <c r="I73" s="91"/>
      <c r="J73" s="91">
        <v>202782.58</v>
      </c>
      <c r="K73" s="90">
        <v>202782.58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4093764.9899999998</v>
      </c>
      <c r="H76" s="26"/>
      <c r="I76" s="94">
        <v>2146166.46</v>
      </c>
      <c r="J76" s="94">
        <v>1947598.5299999998</v>
      </c>
      <c r="K76" s="90">
        <v>4093764.9899999998</v>
      </c>
      <c r="L76" s="27"/>
    </row>
    <row r="77" spans="1:12" ht="15.75" x14ac:dyDescent="0.25">
      <c r="F77" s="83" t="s">
        <v>200</v>
      </c>
      <c r="G77" s="95">
        <v>4093764.99</v>
      </c>
      <c r="H77" s="14"/>
      <c r="I77" s="85">
        <v>0.52425248279823711</v>
      </c>
      <c r="J77" s="85">
        <v>0.47574751720176295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20921313.253088869</v>
      </c>
      <c r="J83" s="87">
        <v>0.10258277929484828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2566051.3400000003</v>
      </c>
      <c r="H8" s="10"/>
      <c r="I8" s="90">
        <v>1274368.83</v>
      </c>
      <c r="J8" s="90">
        <v>1291682.51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395006.59</v>
      </c>
      <c r="H10" s="17" t="s">
        <v>59</v>
      </c>
      <c r="I10" s="91">
        <v>40987.23000000004</v>
      </c>
      <c r="J10" s="91">
        <v>354019.36</v>
      </c>
      <c r="K10" s="90">
        <v>395006.59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1047374.03</v>
      </c>
      <c r="H11" s="17" t="s">
        <v>59</v>
      </c>
      <c r="I11" s="91">
        <v>989274.03</v>
      </c>
      <c r="J11" s="91">
        <v>58100</v>
      </c>
      <c r="K11" s="90">
        <v>1047374.03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471467.57</v>
      </c>
      <c r="H13" s="17" t="s">
        <v>59</v>
      </c>
      <c r="I13" s="91">
        <v>244107.57</v>
      </c>
      <c r="J13" s="91">
        <v>227360</v>
      </c>
      <c r="K13" s="90">
        <v>471467.57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584106.56999999995</v>
      </c>
      <c r="H18" s="17" t="s">
        <v>24</v>
      </c>
      <c r="I18" s="91"/>
      <c r="J18" s="91">
        <v>584106.56999999995</v>
      </c>
      <c r="K18" s="90">
        <v>584106.56999999995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65526.02</v>
      </c>
      <c r="H21" s="17" t="s">
        <v>24</v>
      </c>
      <c r="I21" s="91"/>
      <c r="J21" s="91">
        <v>65526.02</v>
      </c>
      <c r="K21" s="90">
        <v>65526.02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202.87</v>
      </c>
      <c r="H22" s="17" t="s">
        <v>24</v>
      </c>
      <c r="I22" s="91"/>
      <c r="J22" s="91">
        <v>202.87</v>
      </c>
      <c r="K22" s="90">
        <v>202.87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2367.69</v>
      </c>
      <c r="H23" s="17" t="s">
        <v>24</v>
      </c>
      <c r="I23" s="91"/>
      <c r="J23" s="91">
        <v>2367.69</v>
      </c>
      <c r="K23" s="90">
        <v>2367.69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683273.07000000007</v>
      </c>
      <c r="H25" s="10"/>
      <c r="I25" s="90">
        <v>543478</v>
      </c>
      <c r="J25" s="90">
        <v>139795.07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543478</v>
      </c>
      <c r="H30" s="17" t="s">
        <v>15</v>
      </c>
      <c r="I30" s="91">
        <v>543478</v>
      </c>
      <c r="J30" s="91"/>
      <c r="K30" s="90">
        <v>543478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139795.07</v>
      </c>
      <c r="H33" s="17" t="s">
        <v>24</v>
      </c>
      <c r="I33" s="91"/>
      <c r="J33" s="91">
        <v>139795.07</v>
      </c>
      <c r="K33" s="90">
        <v>139795.07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9973932.1600000001</v>
      </c>
      <c r="H42" s="10"/>
      <c r="I42" s="90">
        <v>1357549.1600000001</v>
      </c>
      <c r="J42" s="90">
        <v>8616383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4807527.99</v>
      </c>
      <c r="H43" s="17" t="s">
        <v>24</v>
      </c>
      <c r="I43" s="91"/>
      <c r="J43" s="91">
        <v>4807527.99</v>
      </c>
      <c r="K43" s="90">
        <v>4807527.99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227601.86</v>
      </c>
      <c r="H45" s="17" t="s">
        <v>24</v>
      </c>
      <c r="I45" s="91"/>
      <c r="J45" s="91">
        <v>227601.86</v>
      </c>
      <c r="K45" s="90">
        <v>227601.86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951350.42</v>
      </c>
      <c r="H47" s="17" t="s">
        <v>15</v>
      </c>
      <c r="I47" s="91">
        <v>951350.42</v>
      </c>
      <c r="J47" s="91"/>
      <c r="K47" s="90">
        <v>951350.42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406198.74</v>
      </c>
      <c r="H49" s="17" t="s">
        <v>15</v>
      </c>
      <c r="I49" s="91">
        <v>406198.74</v>
      </c>
      <c r="J49" s="91"/>
      <c r="K49" s="90">
        <v>406198.74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113663.16</v>
      </c>
      <c r="H54" s="17" t="s">
        <v>24</v>
      </c>
      <c r="I54" s="91"/>
      <c r="J54" s="91">
        <v>113663.16</v>
      </c>
      <c r="K54" s="90">
        <v>113663.16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410037.19</v>
      </c>
      <c r="H55" s="17" t="s">
        <v>24</v>
      </c>
      <c r="I55" s="91"/>
      <c r="J55" s="91">
        <v>410037.19</v>
      </c>
      <c r="K55" s="90">
        <v>410037.19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3056412.11</v>
      </c>
      <c r="H59" s="17" t="s">
        <v>24</v>
      </c>
      <c r="I59" s="91"/>
      <c r="J59" s="91">
        <v>3056412.11</v>
      </c>
      <c r="K59" s="90">
        <v>3056412.11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1140.69</v>
      </c>
      <c r="H61" s="17" t="s">
        <v>24</v>
      </c>
      <c r="I61" s="91"/>
      <c r="J61" s="91">
        <v>1140.69</v>
      </c>
      <c r="K61" s="90">
        <v>1140.69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1658912.5899999999</v>
      </c>
      <c r="H70" s="10"/>
      <c r="I70" s="90">
        <v>946424.92</v>
      </c>
      <c r="J70" s="90">
        <v>712487.67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104590.88</v>
      </c>
      <c r="H71" s="17" t="s">
        <v>24</v>
      </c>
      <c r="I71" s="91"/>
      <c r="J71" s="91">
        <v>104590.88</v>
      </c>
      <c r="K71" s="90">
        <v>104590.88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946424.91999999993</v>
      </c>
      <c r="H72" s="17" t="s">
        <v>15</v>
      </c>
      <c r="I72" s="91">
        <v>946424.92</v>
      </c>
      <c r="J72" s="91"/>
      <c r="K72" s="90">
        <v>946424.92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607896.79</v>
      </c>
      <c r="H73" s="17" t="s">
        <v>24</v>
      </c>
      <c r="I73" s="91"/>
      <c r="J73" s="91">
        <v>607896.79</v>
      </c>
      <c r="K73" s="90">
        <v>607896.79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14882169.16</v>
      </c>
      <c r="H76" s="26"/>
      <c r="I76" s="94">
        <v>4121820.91</v>
      </c>
      <c r="J76" s="94">
        <v>10760348.25</v>
      </c>
      <c r="K76" s="90">
        <v>14882169.16</v>
      </c>
      <c r="L76" s="27"/>
    </row>
    <row r="77" spans="1:12" ht="15.75" x14ac:dyDescent="0.25">
      <c r="F77" s="83" t="s">
        <v>200</v>
      </c>
      <c r="G77" s="95">
        <v>14882169.16</v>
      </c>
      <c r="H77" s="14"/>
      <c r="I77" s="85">
        <v>0.27696371850674489</v>
      </c>
      <c r="J77" s="85">
        <v>0.72303628149325516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63039155.158737309</v>
      </c>
      <c r="J83" s="87">
        <v>6.5385091212294119E-2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5535948.1100000003</v>
      </c>
      <c r="H8" s="10"/>
      <c r="I8" s="90">
        <v>3509439.45</v>
      </c>
      <c r="J8" s="90">
        <v>2026508.6600000001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6236.79</v>
      </c>
      <c r="H10" s="81" t="s">
        <v>15</v>
      </c>
      <c r="I10" s="91">
        <v>6236.79</v>
      </c>
      <c r="J10" s="91"/>
      <c r="K10" s="90">
        <v>6236.79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840359.78</v>
      </c>
      <c r="H11" s="81" t="s">
        <v>15</v>
      </c>
      <c r="I11" s="91">
        <v>840359.78</v>
      </c>
      <c r="J11" s="91"/>
      <c r="K11" s="90">
        <v>840359.78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1816467.3000000003</v>
      </c>
      <c r="H13" s="17" t="s">
        <v>15</v>
      </c>
      <c r="I13" s="91">
        <v>1816467.3000000003</v>
      </c>
      <c r="J13" s="91"/>
      <c r="K13" s="90">
        <v>1816467.3000000003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1137451.8500000001</v>
      </c>
      <c r="H14" s="17" t="s">
        <v>24</v>
      </c>
      <c r="I14" s="91"/>
      <c r="J14" s="91">
        <v>1137451.8500000001</v>
      </c>
      <c r="K14" s="90">
        <v>1137451.8500000001</v>
      </c>
      <c r="L14" s="18" t="s">
        <v>293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126626.1</v>
      </c>
      <c r="H16" s="17" t="s">
        <v>15</v>
      </c>
      <c r="I16" s="91">
        <v>126626.1</v>
      </c>
      <c r="J16" s="91"/>
      <c r="K16" s="90">
        <v>126626.1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795237.01</v>
      </c>
      <c r="H18" s="17" t="s">
        <v>24</v>
      </c>
      <c r="I18" s="91"/>
      <c r="J18" s="91">
        <v>795237.01</v>
      </c>
      <c r="K18" s="90">
        <v>795237.01</v>
      </c>
      <c r="L18" s="18" t="s">
        <v>357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719749.48</v>
      </c>
      <c r="H20" s="17" t="s">
        <v>15</v>
      </c>
      <c r="I20" s="91">
        <v>719749.48</v>
      </c>
      <c r="J20" s="91"/>
      <c r="K20" s="90">
        <v>719749.48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93819.8</v>
      </c>
      <c r="H22" s="17" t="s">
        <v>24</v>
      </c>
      <c r="I22" s="91"/>
      <c r="J22" s="91">
        <v>93819.8</v>
      </c>
      <c r="K22" s="90">
        <v>93819.8</v>
      </c>
      <c r="L22" s="18" t="s">
        <v>357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4214893.45</v>
      </c>
      <c r="H25" s="10"/>
      <c r="I25" s="90">
        <v>1912530.35</v>
      </c>
      <c r="J25" s="90">
        <v>2302363.1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1097408.43</v>
      </c>
      <c r="H28" s="17" t="s">
        <v>15</v>
      </c>
      <c r="I28" s="91">
        <v>1097408.43</v>
      </c>
      <c r="J28" s="91"/>
      <c r="K28" s="90">
        <v>1097408.43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815121.92000000004</v>
      </c>
      <c r="H29" s="17" t="s">
        <v>15</v>
      </c>
      <c r="I29" s="91">
        <v>815121.92000000004</v>
      </c>
      <c r="J29" s="91"/>
      <c r="K29" s="90">
        <v>815121.92000000004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272598.93</v>
      </c>
      <c r="H32" s="17" t="s">
        <v>24</v>
      </c>
      <c r="I32" s="91"/>
      <c r="J32" s="91">
        <v>272598.93</v>
      </c>
      <c r="K32" s="90">
        <v>272598.93</v>
      </c>
      <c r="L32" s="18" t="s">
        <v>294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439409.01</v>
      </c>
      <c r="H33" s="17" t="s">
        <v>24</v>
      </c>
      <c r="I33" s="91"/>
      <c r="J33" s="91">
        <v>439409.01</v>
      </c>
      <c r="K33" s="90">
        <v>439409.01</v>
      </c>
      <c r="L33" s="18" t="s">
        <v>294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842703.7</v>
      </c>
      <c r="H37" s="17" t="s">
        <v>24</v>
      </c>
      <c r="I37" s="91"/>
      <c r="J37" s="91">
        <v>842703.7</v>
      </c>
      <c r="K37" s="90">
        <v>842703.7</v>
      </c>
      <c r="L37" s="18" t="s">
        <v>295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599836.77</v>
      </c>
      <c r="H40" s="17" t="s">
        <v>24</v>
      </c>
      <c r="I40" s="91"/>
      <c r="J40" s="91">
        <v>599836.77</v>
      </c>
      <c r="K40" s="90">
        <v>599836.77</v>
      </c>
      <c r="L40" s="18" t="s">
        <v>296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147814.69</v>
      </c>
      <c r="H41" s="17" t="s">
        <v>24</v>
      </c>
      <c r="I41" s="91"/>
      <c r="J41" s="91">
        <v>147814.69</v>
      </c>
      <c r="K41" s="90">
        <v>147814.69</v>
      </c>
      <c r="L41" s="18" t="s">
        <v>358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13113542.41</v>
      </c>
      <c r="H42" s="10"/>
      <c r="I42" s="90">
        <v>5630753.6200000001</v>
      </c>
      <c r="J42" s="90">
        <v>7482788.7899999991</v>
      </c>
      <c r="K42" s="90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5238182.6399999997</v>
      </c>
      <c r="H43" s="17" t="s">
        <v>24</v>
      </c>
      <c r="I43" s="91"/>
      <c r="J43" s="91">
        <v>5238182.6399999997</v>
      </c>
      <c r="K43" s="90">
        <v>5238182.6399999997</v>
      </c>
      <c r="L43" s="18" t="s">
        <v>297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4821947</v>
      </c>
      <c r="H47" s="17" t="s">
        <v>15</v>
      </c>
      <c r="I47" s="91">
        <v>4821947</v>
      </c>
      <c r="J47" s="91"/>
      <c r="K47" s="90">
        <v>4821947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391717.42</v>
      </c>
      <c r="H49" s="17" t="s">
        <v>15</v>
      </c>
      <c r="I49" s="91">
        <v>391717.42</v>
      </c>
      <c r="J49" s="91"/>
      <c r="K49" s="90">
        <v>391717.42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180130.19999999998</v>
      </c>
      <c r="H53" s="17" t="s">
        <v>15</v>
      </c>
      <c r="I53" s="91">
        <v>180130.19999999998</v>
      </c>
      <c r="J53" s="91"/>
      <c r="K53" s="90">
        <v>180130.19999999998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637480.89</v>
      </c>
      <c r="H54" s="17" t="s">
        <v>24</v>
      </c>
      <c r="I54" s="91"/>
      <c r="J54" s="91">
        <v>637480.89</v>
      </c>
      <c r="K54" s="90">
        <v>637480.89</v>
      </c>
      <c r="L54" s="18" t="s">
        <v>359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1446473.19</v>
      </c>
      <c r="H59" s="17" t="s">
        <v>24</v>
      </c>
      <c r="I59" s="91"/>
      <c r="J59" s="91">
        <v>1446473.19</v>
      </c>
      <c r="K59" s="90">
        <v>1446473.19</v>
      </c>
      <c r="L59" s="80" t="s">
        <v>298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10912.75</v>
      </c>
      <c r="H60" s="17" t="s">
        <v>24</v>
      </c>
      <c r="I60" s="91"/>
      <c r="J60" s="91">
        <v>10912.75</v>
      </c>
      <c r="K60" s="90">
        <v>10912.75</v>
      </c>
      <c r="L60" s="18" t="s">
        <v>299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236959</v>
      </c>
      <c r="H61" s="17" t="s">
        <v>15</v>
      </c>
      <c r="I61" s="91">
        <v>236959</v>
      </c>
      <c r="J61" s="91"/>
      <c r="K61" s="90">
        <v>236959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149739.32000000007</v>
      </c>
      <c r="H62" s="17" t="s">
        <v>24</v>
      </c>
      <c r="I62" s="91"/>
      <c r="J62" s="91">
        <v>149739.32000000007</v>
      </c>
      <c r="K62" s="90">
        <v>149739.32000000007</v>
      </c>
      <c r="L62" s="18" t="s">
        <v>360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2524911.2000000002</v>
      </c>
      <c r="H66" s="10"/>
      <c r="I66" s="90">
        <v>708855.42</v>
      </c>
      <c r="J66" s="90">
        <v>1816055.78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708855.42</v>
      </c>
      <c r="H67" s="17" t="s">
        <v>15</v>
      </c>
      <c r="I67" s="91">
        <v>708855.42</v>
      </c>
      <c r="J67" s="91"/>
      <c r="K67" s="90">
        <v>708855.42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1816055.78</v>
      </c>
      <c r="H69" s="17" t="s">
        <v>24</v>
      </c>
      <c r="I69" s="91"/>
      <c r="J69" s="91">
        <v>1816055.78</v>
      </c>
      <c r="K69" s="90">
        <v>1816055.78</v>
      </c>
      <c r="L69" s="18" t="s">
        <v>361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5608497.75</v>
      </c>
      <c r="H70" s="10"/>
      <c r="I70" s="90">
        <v>3065545.7500000005</v>
      </c>
      <c r="J70" s="90">
        <v>2542952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192331.39</v>
      </c>
      <c r="H71" s="17" t="s">
        <v>15</v>
      </c>
      <c r="I71" s="91">
        <v>192331.39</v>
      </c>
      <c r="J71" s="91"/>
      <c r="K71" s="90">
        <v>192331.39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4879178.07</v>
      </c>
      <c r="H72" s="17" t="s">
        <v>59</v>
      </c>
      <c r="I72" s="91">
        <v>2336226.0700000003</v>
      </c>
      <c r="J72" s="91">
        <v>2542952</v>
      </c>
      <c r="K72" s="90">
        <v>4879178.07</v>
      </c>
      <c r="L72" s="18" t="s">
        <v>300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536988.29</v>
      </c>
      <c r="H73" s="17" t="s">
        <v>15</v>
      </c>
      <c r="I73" s="91">
        <v>536988.29</v>
      </c>
      <c r="J73" s="91"/>
      <c r="K73" s="90">
        <v>536988.29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30997792.919999998</v>
      </c>
      <c r="H76" s="26"/>
      <c r="I76" s="94">
        <v>14827124.590000002</v>
      </c>
      <c r="J76" s="94">
        <v>16170668.329999998</v>
      </c>
      <c r="K76" s="90">
        <v>30997792.920000002</v>
      </c>
      <c r="L76" s="27"/>
    </row>
    <row r="77" spans="1:12" ht="15.75" x14ac:dyDescent="0.25">
      <c r="F77" s="83" t="s">
        <v>200</v>
      </c>
      <c r="G77" s="95">
        <v>30997792.920000002</v>
      </c>
      <c r="H77" s="14"/>
      <c r="I77" s="85">
        <v>0.47832839674315764</v>
      </c>
      <c r="J77" s="85">
        <v>0.52167160325684248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188266891.08000001</v>
      </c>
      <c r="J83" s="87">
        <v>7.8755879512024923E-2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47" t="s">
        <v>0</v>
      </c>
      <c r="B1" s="144"/>
      <c r="C1" s="144"/>
      <c r="D1" s="144"/>
      <c r="E1" s="144"/>
      <c r="F1" s="145"/>
      <c r="G1" s="144"/>
      <c r="H1" s="144"/>
      <c r="I1" s="144"/>
      <c r="J1" s="144"/>
      <c r="K1" s="144"/>
      <c r="L1" s="144"/>
    </row>
    <row r="2" spans="1:12" ht="15.75" x14ac:dyDescent="0.25">
      <c r="A2" s="146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57" t="s">
        <v>173</v>
      </c>
      <c r="B4" s="158"/>
      <c r="C4" s="158"/>
      <c r="D4" s="158"/>
      <c r="E4" s="158"/>
      <c r="F4" s="158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86495701</v>
      </c>
      <c r="H8" s="10"/>
      <c r="I8" s="13">
        <v>51285911</v>
      </c>
      <c r="J8" s="13">
        <v>35209790</v>
      </c>
      <c r="K8" s="13"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641813</v>
      </c>
      <c r="H9" s="17"/>
      <c r="I9" s="16">
        <v>393044</v>
      </c>
      <c r="J9" s="16">
        <v>248768</v>
      </c>
      <c r="K9" s="13">
        <v>641813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1069187</v>
      </c>
      <c r="H10" s="17"/>
      <c r="I10" s="16">
        <v>715167</v>
      </c>
      <c r="J10" s="16">
        <v>354019</v>
      </c>
      <c r="K10" s="13">
        <v>1069187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16639281</v>
      </c>
      <c r="H11" s="17"/>
      <c r="I11" s="16">
        <v>16131063</v>
      </c>
      <c r="J11" s="16">
        <v>508217</v>
      </c>
      <c r="K11" s="13">
        <v>16639281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2563240</v>
      </c>
      <c r="H12" s="17"/>
      <c r="I12" s="16">
        <v>2203632</v>
      </c>
      <c r="J12" s="16">
        <v>359608</v>
      </c>
      <c r="K12" s="13">
        <v>2563240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20095775</v>
      </c>
      <c r="H13" s="17"/>
      <c r="I13" s="16">
        <v>18317944</v>
      </c>
      <c r="J13" s="16">
        <v>1777830</v>
      </c>
      <c r="K13" s="13">
        <v>20095775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22282320</v>
      </c>
      <c r="H14" s="17"/>
      <c r="I14" s="16">
        <v>2407248</v>
      </c>
      <c r="J14" s="16">
        <v>19875072</v>
      </c>
      <c r="K14" s="13">
        <v>22282320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2044012</v>
      </c>
      <c r="H15" s="17"/>
      <c r="I15" s="16">
        <v>1354371</v>
      </c>
      <c r="J15" s="16">
        <v>689641</v>
      </c>
      <c r="K15" s="13">
        <v>2044012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266262</v>
      </c>
      <c r="H16" s="17"/>
      <c r="I16" s="16">
        <v>206798</v>
      </c>
      <c r="J16" s="16">
        <v>59464</v>
      </c>
      <c r="K16" s="13">
        <v>266262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1372681</v>
      </c>
      <c r="H17" s="17"/>
      <c r="I17" s="16">
        <v>1049233</v>
      </c>
      <c r="J17" s="16">
        <v>323448</v>
      </c>
      <c r="K17" s="13">
        <v>1372681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9983973</v>
      </c>
      <c r="H18" s="17"/>
      <c r="I18" s="16">
        <v>896180</v>
      </c>
      <c r="J18" s="16">
        <v>9087793</v>
      </c>
      <c r="K18" s="13">
        <v>9983973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v>1558330</v>
      </c>
      <c r="H19" s="17"/>
      <c r="I19" s="16">
        <v>574527</v>
      </c>
      <c r="J19" s="16">
        <v>983803</v>
      </c>
      <c r="K19" s="13">
        <v>1558330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v>6576158</v>
      </c>
      <c r="H20" s="17"/>
      <c r="I20" s="19">
        <v>6118746</v>
      </c>
      <c r="J20" s="19">
        <v>457412</v>
      </c>
      <c r="K20" s="13">
        <v>6576158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1211926</v>
      </c>
      <c r="H21" s="17"/>
      <c r="I21" s="16">
        <v>888306</v>
      </c>
      <c r="J21" s="16">
        <v>323620</v>
      </c>
      <c r="K21" s="13">
        <v>1211926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142825</v>
      </c>
      <c r="H22" s="17"/>
      <c r="I22" s="16">
        <v>263</v>
      </c>
      <c r="J22" s="16">
        <v>142562</v>
      </c>
      <c r="K22" s="13">
        <v>142825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18658</v>
      </c>
      <c r="H23" s="17"/>
      <c r="I23" s="16">
        <v>449</v>
      </c>
      <c r="J23" s="16">
        <v>18210</v>
      </c>
      <c r="K23" s="13">
        <v>18658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29260</v>
      </c>
      <c r="H24" s="17"/>
      <c r="I24" s="22">
        <v>28938</v>
      </c>
      <c r="J24" s="22">
        <v>322</v>
      </c>
      <c r="K24" s="13">
        <v>29260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72596626</v>
      </c>
      <c r="H25" s="10"/>
      <c r="I25" s="13">
        <v>44179290</v>
      </c>
      <c r="J25" s="13">
        <v>28417336</v>
      </c>
      <c r="K25" s="13"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4744457</v>
      </c>
      <c r="H26" s="17"/>
      <c r="I26" s="16">
        <v>3796326</v>
      </c>
      <c r="J26" s="16">
        <v>948131</v>
      </c>
      <c r="K26" s="13">
        <v>4744457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2371816</v>
      </c>
      <c r="H27" s="17"/>
      <c r="I27" s="16">
        <v>1967203</v>
      </c>
      <c r="J27" s="16">
        <v>404612</v>
      </c>
      <c r="K27" s="13">
        <v>2371816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9500813</v>
      </c>
      <c r="H28" s="17"/>
      <c r="I28" s="16">
        <v>7937108</v>
      </c>
      <c r="J28" s="16">
        <v>1563704</v>
      </c>
      <c r="K28" s="13">
        <v>9500813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7455656</v>
      </c>
      <c r="H29" s="17"/>
      <c r="I29" s="16">
        <v>2230408</v>
      </c>
      <c r="J29" s="16">
        <v>5225248</v>
      </c>
      <c r="K29" s="13">
        <v>7455656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14800274</v>
      </c>
      <c r="H30" s="17"/>
      <c r="I30" s="16">
        <v>10275240</v>
      </c>
      <c r="J30" s="16">
        <v>4525034</v>
      </c>
      <c r="K30" s="13">
        <v>14800274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3049152</v>
      </c>
      <c r="H31" s="17"/>
      <c r="I31" s="16">
        <v>2746916</v>
      </c>
      <c r="J31" s="16">
        <v>302236</v>
      </c>
      <c r="K31" s="13">
        <v>3049152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7025594</v>
      </c>
      <c r="H32" s="17"/>
      <c r="I32" s="16">
        <v>718563</v>
      </c>
      <c r="J32" s="16">
        <v>6307031</v>
      </c>
      <c r="K32" s="13">
        <v>7025594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3570244</v>
      </c>
      <c r="H33" s="17"/>
      <c r="I33" s="16">
        <v>1000390</v>
      </c>
      <c r="J33" s="16">
        <v>2569854</v>
      </c>
      <c r="K33" s="13">
        <v>3570244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1434906</v>
      </c>
      <c r="H34" s="17"/>
      <c r="I34" s="16">
        <v>1198945</v>
      </c>
      <c r="J34" s="16">
        <v>235961</v>
      </c>
      <c r="K34" s="13">
        <v>1434906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11002110</v>
      </c>
      <c r="H35" s="17"/>
      <c r="I35" s="16">
        <v>8657583</v>
      </c>
      <c r="J35" s="16">
        <v>2344527</v>
      </c>
      <c r="K35" s="13">
        <v>11002110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315851</v>
      </c>
      <c r="H36" s="17"/>
      <c r="I36" s="16">
        <v>315851</v>
      </c>
      <c r="J36" s="16">
        <v>0</v>
      </c>
      <c r="K36" s="13">
        <v>315851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2699340</v>
      </c>
      <c r="H37" s="17"/>
      <c r="I37" s="16">
        <v>1856637</v>
      </c>
      <c r="J37" s="16">
        <v>842704</v>
      </c>
      <c r="K37" s="13">
        <v>2699340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65779</v>
      </c>
      <c r="H39" s="17"/>
      <c r="I39" s="16">
        <v>0</v>
      </c>
      <c r="J39" s="16">
        <v>65779</v>
      </c>
      <c r="K39" s="13">
        <v>65779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2779497</v>
      </c>
      <c r="H40" s="17"/>
      <c r="I40" s="16">
        <v>438617</v>
      </c>
      <c r="J40" s="16">
        <v>2340880</v>
      </c>
      <c r="K40" s="13">
        <v>2779497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1781136</v>
      </c>
      <c r="H41" s="17"/>
      <c r="I41" s="16">
        <v>1039502</v>
      </c>
      <c r="J41" s="16">
        <v>741634</v>
      </c>
      <c r="K41" s="13">
        <v>1781136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182055387</v>
      </c>
      <c r="H42" s="10"/>
      <c r="I42" s="13">
        <v>52951908</v>
      </c>
      <c r="J42" s="13">
        <v>129103479</v>
      </c>
      <c r="K42" s="13"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52181547</v>
      </c>
      <c r="H43" s="17"/>
      <c r="I43" s="16">
        <v>1920246</v>
      </c>
      <c r="J43" s="16">
        <v>50261301</v>
      </c>
      <c r="K43" s="13">
        <v>52181547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33289265</v>
      </c>
      <c r="H44" s="17"/>
      <c r="I44" s="16">
        <v>7404498</v>
      </c>
      <c r="J44" s="16">
        <v>25884767</v>
      </c>
      <c r="K44" s="13">
        <v>33289265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4396333</v>
      </c>
      <c r="H45" s="17"/>
      <c r="I45" s="16">
        <v>828331</v>
      </c>
      <c r="J45" s="16">
        <v>3568002</v>
      </c>
      <c r="K45" s="13">
        <v>4396333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5384514</v>
      </c>
      <c r="H46" s="17"/>
      <c r="I46" s="16">
        <v>16079</v>
      </c>
      <c r="J46" s="16">
        <v>5368435</v>
      </c>
      <c r="K46" s="13">
        <v>5384514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29041572</v>
      </c>
      <c r="H47" s="17"/>
      <c r="I47" s="16">
        <v>27640420</v>
      </c>
      <c r="J47" s="16">
        <v>1401152</v>
      </c>
      <c r="K47" s="13">
        <v>29041572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697925</v>
      </c>
      <c r="H48" s="17"/>
      <c r="I48" s="16">
        <v>425651</v>
      </c>
      <c r="J48" s="16">
        <v>272274</v>
      </c>
      <c r="K48" s="13">
        <v>697925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7752812</v>
      </c>
      <c r="H49" s="17"/>
      <c r="I49" s="16">
        <v>7076103</v>
      </c>
      <c r="J49" s="16">
        <v>676709</v>
      </c>
      <c r="K49" s="13">
        <v>7752812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1662925</v>
      </c>
      <c r="H50" s="17"/>
      <c r="I50" s="16">
        <v>845323</v>
      </c>
      <c r="J50" s="16">
        <v>817602</v>
      </c>
      <c r="K50" s="13">
        <v>1662925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627569</v>
      </c>
      <c r="H52" s="17"/>
      <c r="I52" s="16">
        <v>105140</v>
      </c>
      <c r="J52" s="16">
        <v>522429</v>
      </c>
      <c r="K52" s="13">
        <v>627569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1493262</v>
      </c>
      <c r="H53" s="17"/>
      <c r="I53" s="16">
        <v>1390656</v>
      </c>
      <c r="J53" s="16">
        <v>102605</v>
      </c>
      <c r="K53" s="13">
        <v>1493262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3861118</v>
      </c>
      <c r="H54" s="17"/>
      <c r="I54" s="16">
        <v>802238</v>
      </c>
      <c r="J54" s="16">
        <v>3058880</v>
      </c>
      <c r="K54" s="13">
        <v>3861118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7515851</v>
      </c>
      <c r="H55" s="17"/>
      <c r="I55" s="16">
        <v>97194</v>
      </c>
      <c r="J55" s="16">
        <v>7418656</v>
      </c>
      <c r="K55" s="13">
        <v>7515851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3815530</v>
      </c>
      <c r="H56" s="17"/>
      <c r="I56" s="16">
        <v>411295</v>
      </c>
      <c r="J56" s="16">
        <v>3404234</v>
      </c>
      <c r="K56" s="13">
        <v>3815530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1483295</v>
      </c>
      <c r="H57" s="17"/>
      <c r="I57" s="16">
        <v>193165</v>
      </c>
      <c r="J57" s="16">
        <v>1290130</v>
      </c>
      <c r="K57" s="13">
        <v>1483295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493225</v>
      </c>
      <c r="H58" s="17"/>
      <c r="I58" s="16">
        <v>0</v>
      </c>
      <c r="J58" s="16">
        <v>493225</v>
      </c>
      <c r="K58" s="13">
        <v>493225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11294461</v>
      </c>
      <c r="H59" s="17"/>
      <c r="I59" s="16">
        <v>1982224</v>
      </c>
      <c r="J59" s="16">
        <v>9312237</v>
      </c>
      <c r="K59" s="13">
        <v>11294461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444636</v>
      </c>
      <c r="H60" s="17"/>
      <c r="I60" s="16">
        <v>273700</v>
      </c>
      <c r="J60" s="16">
        <v>170935</v>
      </c>
      <c r="K60" s="13">
        <v>444636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2614540</v>
      </c>
      <c r="H61" s="17"/>
      <c r="I61" s="16">
        <v>1351685</v>
      </c>
      <c r="J61" s="16">
        <v>1262855</v>
      </c>
      <c r="K61" s="13">
        <v>2614540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13003044</v>
      </c>
      <c r="H62" s="17"/>
      <c r="I62" s="16">
        <v>187956</v>
      </c>
      <c r="J62" s="16">
        <v>12815087</v>
      </c>
      <c r="K62" s="13">
        <v>13003044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1001964</v>
      </c>
      <c r="H63" s="17"/>
      <c r="I63" s="16">
        <v>0</v>
      </c>
      <c r="J63" s="16">
        <v>1001964</v>
      </c>
      <c r="K63" s="13">
        <v>1001964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v>0</v>
      </c>
      <c r="H64" s="10"/>
      <c r="I64" s="13">
        <v>0</v>
      </c>
      <c r="J64" s="13">
        <v>0</v>
      </c>
      <c r="K64" s="13"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v>0</v>
      </c>
      <c r="H65" s="10"/>
      <c r="I65" s="13">
        <v>0</v>
      </c>
      <c r="J65" s="13">
        <v>0</v>
      </c>
      <c r="K65" s="13"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3752675</v>
      </c>
      <c r="H66" s="10"/>
      <c r="I66" s="13">
        <v>1420848</v>
      </c>
      <c r="J66" s="13">
        <v>2331827</v>
      </c>
      <c r="K66" s="13"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1150926</v>
      </c>
      <c r="H67" s="17"/>
      <c r="I67" s="16">
        <v>1145669</v>
      </c>
      <c r="J67" s="16">
        <v>5257</v>
      </c>
      <c r="K67" s="13">
        <v>1150926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0</v>
      </c>
      <c r="H68" s="17"/>
      <c r="I68" s="16">
        <v>0</v>
      </c>
      <c r="J68" s="16">
        <v>0</v>
      </c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2601749</v>
      </c>
      <c r="H69" s="17"/>
      <c r="I69" s="16">
        <v>275179</v>
      </c>
      <c r="J69" s="16">
        <v>2326570</v>
      </c>
      <c r="K69" s="13">
        <v>2601749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49181444</v>
      </c>
      <c r="H70" s="10"/>
      <c r="I70" s="13">
        <v>25080345</v>
      </c>
      <c r="J70" s="13">
        <v>24101100</v>
      </c>
      <c r="K70" s="13"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2155075</v>
      </c>
      <c r="H71" s="17"/>
      <c r="I71" s="16">
        <v>631292</v>
      </c>
      <c r="J71" s="16">
        <v>1523783</v>
      </c>
      <c r="K71" s="13">
        <v>2155075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35470741</v>
      </c>
      <c r="H72" s="17"/>
      <c r="I72" s="16">
        <v>22906080</v>
      </c>
      <c r="J72" s="16">
        <v>12564661</v>
      </c>
      <c r="K72" s="13">
        <v>35470741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11555629</v>
      </c>
      <c r="H73" s="17"/>
      <c r="I73" s="16">
        <v>1542973</v>
      </c>
      <c r="J73" s="16">
        <v>10012655</v>
      </c>
      <c r="K73" s="13">
        <v>11555629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v>0</v>
      </c>
      <c r="H74" s="10"/>
      <c r="I74" s="13">
        <v>0</v>
      </c>
      <c r="J74" s="13">
        <v>0</v>
      </c>
      <c r="K74" s="13"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v>0</v>
      </c>
      <c r="H75" s="10"/>
      <c r="I75" s="13">
        <v>0</v>
      </c>
      <c r="J75" s="13">
        <v>0</v>
      </c>
      <c r="K75" s="13"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v>394081834</v>
      </c>
      <c r="H76" s="26"/>
      <c r="I76" s="25">
        <v>174918302</v>
      </c>
      <c r="J76" s="25">
        <v>219163532</v>
      </c>
      <c r="K76" s="13">
        <v>394081834</v>
      </c>
      <c r="L76" s="27"/>
    </row>
    <row r="77" spans="1:12" x14ac:dyDescent="0.25">
      <c r="F77" s="42" t="s">
        <v>179</v>
      </c>
      <c r="G77" s="47">
        <v>394081834</v>
      </c>
      <c r="H77" s="29"/>
      <c r="I77" s="31">
        <v>0.44386289067057072</v>
      </c>
      <c r="J77" s="31">
        <v>0.55613710932942928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v>2139262637</v>
      </c>
      <c r="I83" s="87">
        <v>8.1765697663610443E-2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sheetProtection algorithmName="SHA-512" hashValue="PCXk8CnUhFx35ZhkeZ83PRN7uTRIkLQrt2nZrQ6Sb+m8cJQDVKojWYBZ+e/KSCYNmh3Qwyuw+oCk5Vgx0fgOOg==" saltValue="71H4gH5d7SXy+Bhiu34b7w==" spinCount="100000" sheet="1" objects="1" scenarios="1"/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2961154.6464189999</v>
      </c>
      <c r="H8" s="10"/>
      <c r="I8" s="13">
        <v>1377150.4341503361</v>
      </c>
      <c r="J8" s="13">
        <v>1584004.2122686636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1278.8237962906708</v>
      </c>
      <c r="H9" s="17" t="s">
        <v>15</v>
      </c>
      <c r="I9" s="16">
        <v>1278.8237962906708</v>
      </c>
      <c r="J9" s="16"/>
      <c r="K9" s="13">
        <v>1278.8237962906708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/>
      <c r="H10" s="17"/>
      <c r="I10" s="16"/>
      <c r="J10" s="16"/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/>
      <c r="H11" s="17"/>
      <c r="I11" s="16"/>
      <c r="J11" s="16"/>
      <c r="K11" s="13">
        <v>0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1230.3703346199391</v>
      </c>
      <c r="H13" s="17" t="s">
        <v>15</v>
      </c>
      <c r="I13" s="16">
        <v>1230.3703346199391</v>
      </c>
      <c r="J13" s="16"/>
      <c r="K13" s="13">
        <v>1230.3703346199391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2406681.2792060352</v>
      </c>
      <c r="H14" s="17" t="s">
        <v>59</v>
      </c>
      <c r="I14" s="16">
        <v>1308050.1442060352</v>
      </c>
      <c r="J14" s="16">
        <v>1098631.135</v>
      </c>
      <c r="K14" s="13">
        <v>2406681.2792060352</v>
      </c>
      <c r="L14" s="18" t="s">
        <v>210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485373.07726866362</v>
      </c>
      <c r="H18" s="17" t="s">
        <v>24</v>
      </c>
      <c r="I18" s="16"/>
      <c r="J18" s="16">
        <v>485373.07726866362</v>
      </c>
      <c r="K18" s="13">
        <v>485373.07726866362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66591.095813390275</v>
      </c>
      <c r="H20" s="17" t="s">
        <v>15</v>
      </c>
      <c r="I20" s="16">
        <v>66591.095813390275</v>
      </c>
      <c r="J20" s="16"/>
      <c r="K20" s="13">
        <v>66591.095813390275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1959801.3520493079</v>
      </c>
      <c r="H25" s="10"/>
      <c r="I25" s="13">
        <v>1570358.6870493079</v>
      </c>
      <c r="J25" s="13">
        <v>389442.66499999998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431485.14318016451</v>
      </c>
      <c r="H27" s="17" t="s">
        <v>15</v>
      </c>
      <c r="I27" s="16">
        <v>431485.14318016451</v>
      </c>
      <c r="J27" s="16"/>
      <c r="K27" s="13">
        <v>431485.14318016451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/>
      <c r="H28" s="17"/>
      <c r="I28" s="16"/>
      <c r="J28" s="16"/>
      <c r="K28" s="13">
        <v>0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/>
      <c r="H29" s="17"/>
      <c r="I29" s="16"/>
      <c r="J29" s="16"/>
      <c r="K29" s="13">
        <v>0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1528316.2088691434</v>
      </c>
      <c r="H30" s="17" t="s">
        <v>59</v>
      </c>
      <c r="I30" s="16">
        <v>1138873.5438691434</v>
      </c>
      <c r="J30" s="16">
        <v>389442.66499999998</v>
      </c>
      <c r="K30" s="13">
        <v>1528316.2088691434</v>
      </c>
      <c r="L30" s="18" t="s">
        <v>211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/>
      <c r="H31" s="17"/>
      <c r="I31" s="16"/>
      <c r="J31" s="16"/>
      <c r="K31" s="13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/>
      <c r="H32" s="17"/>
      <c r="I32" s="16"/>
      <c r="J32" s="16"/>
      <c r="K32" s="13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/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/>
      <c r="H34" s="17"/>
      <c r="I34" s="16"/>
      <c r="J34" s="16"/>
      <c r="K34" s="13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/>
      <c r="H35" s="17"/>
      <c r="I35" s="16"/>
      <c r="J35" s="16"/>
      <c r="K35" s="13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/>
      <c r="H41" s="17"/>
      <c r="I41" s="16"/>
      <c r="J41" s="16"/>
      <c r="K41" s="13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6512516.9314282909</v>
      </c>
      <c r="H42" s="10"/>
      <c r="I42" s="13">
        <v>3630116.3240682906</v>
      </c>
      <c r="J42" s="13">
        <v>2882400.6073599998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3396814.466778676</v>
      </c>
      <c r="H44" s="17" t="s">
        <v>59</v>
      </c>
      <c r="I44" s="16">
        <v>2377770.1267450731</v>
      </c>
      <c r="J44" s="16">
        <v>1019044.3400336028</v>
      </c>
      <c r="K44" s="13">
        <v>3396814.466778676</v>
      </c>
      <c r="L44" s="18" t="s">
        <v>212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874925.90581712313</v>
      </c>
      <c r="H47" s="17" t="s">
        <v>15</v>
      </c>
      <c r="I47" s="16">
        <v>874925.90581712313</v>
      </c>
      <c r="J47" s="16"/>
      <c r="K47" s="13">
        <v>874925.90581712313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190878.94680331505</v>
      </c>
      <c r="H49" s="17" t="s">
        <v>15</v>
      </c>
      <c r="I49" s="16">
        <v>190878.94680331505</v>
      </c>
      <c r="J49" s="16"/>
      <c r="K49" s="13">
        <v>190878.94680331505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/>
      <c r="I56" s="16"/>
      <c r="J56" s="16"/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/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4347.9967195350682</v>
      </c>
      <c r="H60" s="17" t="s">
        <v>24</v>
      </c>
      <c r="I60" s="16"/>
      <c r="J60" s="16">
        <v>4347.9967195350682</v>
      </c>
      <c r="K60" s="13">
        <v>4347.9967195350682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882424.87470277934</v>
      </c>
      <c r="H61" s="17" t="s">
        <v>59</v>
      </c>
      <c r="I61" s="16">
        <v>186541.34470277932</v>
      </c>
      <c r="J61" s="16">
        <v>695883.53</v>
      </c>
      <c r="K61" s="13">
        <v>882424.87470277934</v>
      </c>
      <c r="L61" s="18" t="s">
        <v>309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1097950.1438244719</v>
      </c>
      <c r="H62" s="17" t="s">
        <v>24</v>
      </c>
      <c r="I62" s="16"/>
      <c r="J62" s="16">
        <v>1097950.1438244719</v>
      </c>
      <c r="K62" s="13">
        <v>1097950.1438244719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65174.596782389832</v>
      </c>
      <c r="H63" s="17" t="s">
        <v>24</v>
      </c>
      <c r="I63" s="16"/>
      <c r="J63" s="16">
        <v>65174.596782389832</v>
      </c>
      <c r="K63" s="13">
        <v>65174.596782389832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357020.6119310768</v>
      </c>
      <c r="H70" s="10"/>
      <c r="I70" s="13">
        <v>0</v>
      </c>
      <c r="J70" s="13">
        <v>357020.6119310768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24869.483361052218</v>
      </c>
      <c r="H72" s="81" t="s">
        <v>24</v>
      </c>
      <c r="I72" s="16"/>
      <c r="J72" s="16">
        <v>24869.483361052218</v>
      </c>
      <c r="K72" s="13">
        <v>24869.483361052218</v>
      </c>
      <c r="L72" s="18"/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332151.12857002456</v>
      </c>
      <c r="H73" s="81" t="s">
        <v>24</v>
      </c>
      <c r="I73" s="16"/>
      <c r="J73" s="16">
        <v>332151.12857002456</v>
      </c>
      <c r="K73" s="13">
        <v>332151.12857002456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11790493.541827675</v>
      </c>
      <c r="H76" s="26"/>
      <c r="I76" s="82">
        <v>6577625.4452679344</v>
      </c>
      <c r="J76" s="82">
        <v>5212868.0965597406</v>
      </c>
      <c r="K76" s="13">
        <v>11790493.541827675</v>
      </c>
      <c r="L76" s="27"/>
    </row>
    <row r="77" spans="1:12" ht="15.75" x14ac:dyDescent="0.25">
      <c r="F77" s="83" t="s">
        <v>200</v>
      </c>
      <c r="G77" s="84">
        <v>11790493.541827675</v>
      </c>
      <c r="H77" s="14"/>
      <c r="I77" s="85">
        <v>0.55787532743504809</v>
      </c>
      <c r="J77" s="85">
        <v>0.44212467256495186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74792677.671279415</v>
      </c>
      <c r="J83" s="87">
        <v>8.7944778152979006E-2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6561911.0200000014</v>
      </c>
      <c r="H8" s="10"/>
      <c r="I8" s="13">
        <v>4958139.0000000009</v>
      </c>
      <c r="J8" s="13">
        <v>1603772.02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0</v>
      </c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2951.65</v>
      </c>
      <c r="H10" s="17" t="s">
        <v>15</v>
      </c>
      <c r="I10" s="16">
        <v>2951.65</v>
      </c>
      <c r="J10" s="16"/>
      <c r="K10" s="13">
        <v>2951.65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586569.39</v>
      </c>
      <c r="H11" s="17" t="s">
        <v>59</v>
      </c>
      <c r="I11" s="16">
        <v>541967.62</v>
      </c>
      <c r="J11" s="16">
        <v>44601.77</v>
      </c>
      <c r="K11" s="13">
        <v>586569.39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509467.65</v>
      </c>
      <c r="H12" s="17" t="s">
        <v>59</v>
      </c>
      <c r="I12" s="16">
        <v>306706.31</v>
      </c>
      <c r="J12" s="16">
        <v>202761.34</v>
      </c>
      <c r="K12" s="13">
        <v>509467.65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2283412.4700000002</v>
      </c>
      <c r="H13" s="17" t="s">
        <v>59</v>
      </c>
      <c r="I13" s="16">
        <v>1880596.54</v>
      </c>
      <c r="J13" s="16">
        <v>402815.93</v>
      </c>
      <c r="K13" s="13">
        <v>2283412.4700000002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1052254.2</v>
      </c>
      <c r="H14" s="17" t="s">
        <v>59</v>
      </c>
      <c r="I14" s="16">
        <v>832276.72</v>
      </c>
      <c r="J14" s="16">
        <v>219977.48</v>
      </c>
      <c r="K14" s="13">
        <v>1052254.2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0</v>
      </c>
      <c r="H15" s="17"/>
      <c r="I15" s="16">
        <v>0</v>
      </c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0</v>
      </c>
      <c r="H16" s="17"/>
      <c r="I16" s="16">
        <v>0</v>
      </c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0</v>
      </c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497038.82</v>
      </c>
      <c r="H18" s="17" t="s">
        <v>59</v>
      </c>
      <c r="I18" s="16">
        <v>291426.39</v>
      </c>
      <c r="J18" s="16">
        <v>205612.43</v>
      </c>
      <c r="K18" s="13">
        <v>497038.82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576079.62</v>
      </c>
      <c r="H19" s="17" t="s">
        <v>59</v>
      </c>
      <c r="I19" s="19">
        <v>172151.15</v>
      </c>
      <c r="J19" s="19">
        <v>403928.47</v>
      </c>
      <c r="K19" s="13">
        <v>576079.62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1053868.6200000001</v>
      </c>
      <c r="H20" s="17" t="s">
        <v>59</v>
      </c>
      <c r="I20" s="16">
        <v>929794.02</v>
      </c>
      <c r="J20" s="16">
        <v>124074.6</v>
      </c>
      <c r="K20" s="13">
        <v>1053868.6200000001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0</v>
      </c>
      <c r="H21" s="17"/>
      <c r="I21" s="16">
        <v>0</v>
      </c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263.19</v>
      </c>
      <c r="H22" s="17" t="s">
        <v>15</v>
      </c>
      <c r="I22" s="16">
        <v>263.19</v>
      </c>
      <c r="J22" s="16">
        <v>0</v>
      </c>
      <c r="K22" s="13">
        <v>263.19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5.41</v>
      </c>
      <c r="H23" s="17" t="s">
        <v>15</v>
      </c>
      <c r="I23" s="16">
        <v>5.41</v>
      </c>
      <c r="J23" s="16">
        <v>0</v>
      </c>
      <c r="K23" s="13">
        <v>5.41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0</v>
      </c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12465841.969999997</v>
      </c>
      <c r="H25" s="10"/>
      <c r="I25" s="13">
        <v>9481050.7304317132</v>
      </c>
      <c r="J25" s="13">
        <v>2984791.2395682838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0</v>
      </c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999234.78</v>
      </c>
      <c r="H27" s="17" t="s">
        <v>59</v>
      </c>
      <c r="I27" s="16">
        <v>605282.44000000006</v>
      </c>
      <c r="J27" s="16">
        <v>393952.34</v>
      </c>
      <c r="K27" s="13">
        <v>999234.78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0</v>
      </c>
      <c r="H28" s="17"/>
      <c r="I28" s="16">
        <v>0</v>
      </c>
      <c r="J28" s="16">
        <v>0</v>
      </c>
      <c r="K28" s="13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556595.13</v>
      </c>
      <c r="H29" s="17" t="s">
        <v>59</v>
      </c>
      <c r="I29" s="16">
        <v>241212.99708604015</v>
      </c>
      <c r="J29" s="16">
        <v>315382.13291395985</v>
      </c>
      <c r="K29" s="13">
        <v>556595.13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374843.99</v>
      </c>
      <c r="H31" s="17" t="s">
        <v>59</v>
      </c>
      <c r="I31" s="16">
        <v>134816.1129301184</v>
      </c>
      <c r="J31" s="16">
        <v>240027.87706988159</v>
      </c>
      <c r="K31" s="13">
        <v>374843.99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1344399.42</v>
      </c>
      <c r="H32" s="17" t="s">
        <v>59</v>
      </c>
      <c r="I32" s="16">
        <v>287305.25285968208</v>
      </c>
      <c r="J32" s="16">
        <v>1057094.1671403178</v>
      </c>
      <c r="K32" s="13">
        <v>1344399.42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/>
      <c r="I33" s="16"/>
      <c r="J33" s="16"/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345640.82000000007</v>
      </c>
      <c r="H34" s="17" t="s">
        <v>59</v>
      </c>
      <c r="I34" s="16">
        <v>109679.68459178222</v>
      </c>
      <c r="J34" s="16">
        <v>235961.13540821784</v>
      </c>
      <c r="K34" s="13">
        <v>345640.82000000007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6831527.2299999967</v>
      </c>
      <c r="H35" s="17" t="s">
        <v>59</v>
      </c>
      <c r="I35" s="16">
        <v>6157766.40296409</v>
      </c>
      <c r="J35" s="16">
        <v>673760.82703590672</v>
      </c>
      <c r="K35" s="13">
        <v>6831527.2299999967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1856636.78</v>
      </c>
      <c r="H37" s="17" t="s">
        <v>15</v>
      </c>
      <c r="I37" s="16">
        <v>1856636.78</v>
      </c>
      <c r="J37" s="16">
        <v>0</v>
      </c>
      <c r="K37" s="13">
        <v>1856636.78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156963.82</v>
      </c>
      <c r="H41" s="17" t="s">
        <v>59</v>
      </c>
      <c r="I41" s="16">
        <v>88351.060000000012</v>
      </c>
      <c r="J41" s="16">
        <v>68612.759999999995</v>
      </c>
      <c r="K41" s="13">
        <v>156963.82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17073249.419999998</v>
      </c>
      <c r="H42" s="10"/>
      <c r="I42" s="13">
        <v>1479589.23</v>
      </c>
      <c r="J42" s="13">
        <v>15593660.189999999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13264552.699999999</v>
      </c>
      <c r="H43" s="17" t="s">
        <v>24</v>
      </c>
      <c r="I43" s="16">
        <v>0</v>
      </c>
      <c r="J43" s="16">
        <v>13264552.699999999</v>
      </c>
      <c r="K43" s="13">
        <v>13264552.699999999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0</v>
      </c>
      <c r="H44" s="17"/>
      <c r="I44" s="16">
        <v>0</v>
      </c>
      <c r="J44" s="16">
        <v>0</v>
      </c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0</v>
      </c>
      <c r="H45" s="17"/>
      <c r="I45" s="16">
        <v>0</v>
      </c>
      <c r="J45" s="16">
        <v>0</v>
      </c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0</v>
      </c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1938663.6700000002</v>
      </c>
      <c r="H47" s="17" t="s">
        <v>59</v>
      </c>
      <c r="I47" s="16">
        <v>848908.31</v>
      </c>
      <c r="J47" s="16">
        <v>1089755.3600000001</v>
      </c>
      <c r="K47" s="13">
        <v>1938663.6700000002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1141889.97</v>
      </c>
      <c r="H49" s="17" t="s">
        <v>59</v>
      </c>
      <c r="I49" s="16">
        <v>516424.92</v>
      </c>
      <c r="J49" s="16">
        <v>625465.05000000005</v>
      </c>
      <c r="K49" s="13">
        <v>1141889.97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319556.88</v>
      </c>
      <c r="H50" s="17" t="s">
        <v>59</v>
      </c>
      <c r="I50" s="16">
        <v>26899.690000000002</v>
      </c>
      <c r="J50" s="16">
        <v>292657.19</v>
      </c>
      <c r="K50" s="13">
        <v>319556.88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152032.87</v>
      </c>
      <c r="H52" s="17" t="s">
        <v>59</v>
      </c>
      <c r="I52" s="16">
        <v>4026.61</v>
      </c>
      <c r="J52" s="16">
        <v>148006.26</v>
      </c>
      <c r="K52" s="13">
        <v>152032.87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0</v>
      </c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91753.1</v>
      </c>
      <c r="H54" s="17" t="s">
        <v>59</v>
      </c>
      <c r="I54" s="16">
        <v>6686.6900000000023</v>
      </c>
      <c r="J54" s="16">
        <v>85066.41</v>
      </c>
      <c r="K54" s="13">
        <v>91753.1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0</v>
      </c>
      <c r="H55" s="17"/>
      <c r="I55" s="16">
        <v>0</v>
      </c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10.49</v>
      </c>
      <c r="H56" s="17" t="s">
        <v>15</v>
      </c>
      <c r="I56" s="16">
        <v>10.49</v>
      </c>
      <c r="J56" s="16">
        <v>0</v>
      </c>
      <c r="K56" s="13">
        <v>10.49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0</v>
      </c>
      <c r="H57" s="17"/>
      <c r="I57" s="16"/>
      <c r="J57" s="16"/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0</v>
      </c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90785</v>
      </c>
      <c r="H60" s="17" t="s">
        <v>59</v>
      </c>
      <c r="I60" s="16">
        <v>2627.7799999999988</v>
      </c>
      <c r="J60" s="16">
        <v>88157.22</v>
      </c>
      <c r="K60" s="13">
        <v>90785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0</v>
      </c>
      <c r="H61" s="17"/>
      <c r="I61" s="16"/>
      <c r="J61" s="16"/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74004.740000000005</v>
      </c>
      <c r="H62" s="17" t="s">
        <v>15</v>
      </c>
      <c r="I62" s="16">
        <v>74004.740000000005</v>
      </c>
      <c r="J62" s="16">
        <v>0</v>
      </c>
      <c r="K62" s="13">
        <v>74004.740000000005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/>
      <c r="J63" s="16"/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565898.09000000008</v>
      </c>
      <c r="H66" s="10"/>
      <c r="I66" s="13">
        <v>275179.25</v>
      </c>
      <c r="J66" s="13">
        <v>290718.84000000003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0</v>
      </c>
      <c r="H67" s="17"/>
      <c r="I67" s="16">
        <v>0</v>
      </c>
      <c r="J67" s="16">
        <v>0</v>
      </c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0</v>
      </c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565898.09000000008</v>
      </c>
      <c r="H69" s="17" t="s">
        <v>59</v>
      </c>
      <c r="I69" s="16">
        <v>275179.25</v>
      </c>
      <c r="J69" s="16">
        <v>290718.84000000003</v>
      </c>
      <c r="K69" s="13">
        <v>565898.09000000008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5015008.2300000023</v>
      </c>
      <c r="H70" s="10"/>
      <c r="I70" s="13">
        <v>3668333.6601588926</v>
      </c>
      <c r="J70" s="13">
        <v>1346674.5698411101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1087941.4400000002</v>
      </c>
      <c r="H71" s="17" t="s">
        <v>59</v>
      </c>
      <c r="I71" s="16">
        <v>413708.86972455692</v>
      </c>
      <c r="J71" s="16">
        <v>674232.57027544326</v>
      </c>
      <c r="K71" s="13">
        <v>1087941.4400000002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3618875.2500000023</v>
      </c>
      <c r="H72" s="17" t="s">
        <v>59</v>
      </c>
      <c r="I72" s="16">
        <v>3112193.6470891298</v>
      </c>
      <c r="J72" s="16">
        <v>506681.60291087272</v>
      </c>
      <c r="K72" s="13">
        <v>3618875.2500000023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308191.54000000004</v>
      </c>
      <c r="H73" s="17" t="s">
        <v>59</v>
      </c>
      <c r="I73" s="16">
        <v>142431.1433452059</v>
      </c>
      <c r="J73" s="16">
        <v>165760.39665479414</v>
      </c>
      <c r="K73" s="13">
        <v>308191.54000000004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41681908.730000004</v>
      </c>
      <c r="H76" s="26"/>
      <c r="I76" s="82">
        <v>19862291.870590605</v>
      </c>
      <c r="J76" s="82">
        <v>21819616.859409392</v>
      </c>
      <c r="K76" s="13">
        <v>41681908.729999997</v>
      </c>
      <c r="L76" s="27"/>
    </row>
    <row r="77" spans="1:12" ht="15.75" x14ac:dyDescent="0.25">
      <c r="F77" s="83" t="s">
        <v>200</v>
      </c>
      <c r="G77" s="84">
        <v>41681908.730000004</v>
      </c>
      <c r="H77" s="14"/>
      <c r="I77" s="85">
        <v>0.47652068908962852</v>
      </c>
      <c r="J77" s="85">
        <v>0.52347931091037125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185558629.03999999</v>
      </c>
      <c r="J83" s="87">
        <v>0.10704051853233398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1159352.68</v>
      </c>
      <c r="H8" s="122"/>
      <c r="I8" s="128">
        <v>926491.19000000006</v>
      </c>
      <c r="J8" s="128">
        <v>232861.49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>
        <v>9330.7800000000007</v>
      </c>
      <c r="H9" s="124" t="s">
        <v>15</v>
      </c>
      <c r="I9" s="130">
        <v>9330.7800000000007</v>
      </c>
      <c r="J9" s="130"/>
      <c r="K9" s="128">
        <v>9330.7800000000007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/>
      <c r="H10" s="124"/>
      <c r="I10" s="130"/>
      <c r="J10" s="130"/>
      <c r="K10" s="128">
        <v>0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446399.1</v>
      </c>
      <c r="H11" s="124" t="s">
        <v>15</v>
      </c>
      <c r="I11" s="130">
        <v>446399.1</v>
      </c>
      <c r="J11" s="130"/>
      <c r="K11" s="128">
        <v>446399.1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278436.14</v>
      </c>
      <c r="H13" s="124" t="s">
        <v>15</v>
      </c>
      <c r="I13" s="130">
        <v>278436.14</v>
      </c>
      <c r="J13" s="130"/>
      <c r="K13" s="128">
        <v>278436.14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232861.49</v>
      </c>
      <c r="H18" s="124" t="s">
        <v>24</v>
      </c>
      <c r="I18" s="130"/>
      <c r="J18" s="130">
        <v>232861.49</v>
      </c>
      <c r="K18" s="128">
        <v>232861.49</v>
      </c>
      <c r="L18" s="134" t="s">
        <v>213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192325.17</v>
      </c>
      <c r="H20" s="124" t="s">
        <v>15</v>
      </c>
      <c r="I20" s="130">
        <v>192325.17</v>
      </c>
      <c r="J20" s="130"/>
      <c r="K20" s="128">
        <v>192325.17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631882.64</v>
      </c>
      <c r="H25" s="122"/>
      <c r="I25" s="128">
        <v>566103.4</v>
      </c>
      <c r="J25" s="128">
        <v>65779.240000000005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566103.4</v>
      </c>
      <c r="H30" s="124" t="s">
        <v>15</v>
      </c>
      <c r="I30" s="130">
        <v>566103.4</v>
      </c>
      <c r="J30" s="130"/>
      <c r="K30" s="128">
        <v>566103.4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65779.240000000005</v>
      </c>
      <c r="H39" s="124" t="s">
        <v>24</v>
      </c>
      <c r="I39" s="130"/>
      <c r="J39" s="130">
        <v>65779.240000000005</v>
      </c>
      <c r="K39" s="128">
        <v>65779.240000000005</v>
      </c>
      <c r="L39" s="131" t="s">
        <v>315</v>
      </c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3665219.8800000004</v>
      </c>
      <c r="H42" s="122"/>
      <c r="I42" s="128">
        <v>477467.12</v>
      </c>
      <c r="J42" s="128">
        <v>3187752.76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2029749.47</v>
      </c>
      <c r="H43" s="124" t="s">
        <v>59</v>
      </c>
      <c r="I43" s="130">
        <v>40313.81</v>
      </c>
      <c r="J43" s="130">
        <v>1989435.6600000001</v>
      </c>
      <c r="K43" s="128">
        <v>2029749.4700000002</v>
      </c>
      <c r="L43" s="131" t="s">
        <v>316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411555.77</v>
      </c>
      <c r="H47" s="124" t="s">
        <v>59</v>
      </c>
      <c r="I47" s="130">
        <v>269158.74</v>
      </c>
      <c r="J47" s="130">
        <v>142397.03</v>
      </c>
      <c r="K47" s="128">
        <v>411555.77</v>
      </c>
      <c r="L47" s="131" t="s">
        <v>317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125191.24</v>
      </c>
      <c r="H49" s="124" t="s">
        <v>15</v>
      </c>
      <c r="I49" s="130">
        <v>125191.24</v>
      </c>
      <c r="J49" s="130"/>
      <c r="K49" s="128">
        <v>125191.24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108977.22</v>
      </c>
      <c r="H54" s="124" t="s">
        <v>24</v>
      </c>
      <c r="I54" s="130"/>
      <c r="J54" s="130">
        <v>108977.22</v>
      </c>
      <c r="K54" s="128">
        <v>108977.22</v>
      </c>
      <c r="L54" s="131" t="s">
        <v>214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69628.34</v>
      </c>
      <c r="H55" s="124" t="s">
        <v>24</v>
      </c>
      <c r="I55" s="130"/>
      <c r="J55" s="130">
        <v>69628.34</v>
      </c>
      <c r="K55" s="128">
        <v>69628.34</v>
      </c>
      <c r="L55" s="131" t="s">
        <v>318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146781.79999999999</v>
      </c>
      <c r="H56" s="124" t="s">
        <v>24</v>
      </c>
      <c r="I56" s="130"/>
      <c r="J56" s="130">
        <v>146781.79999999999</v>
      </c>
      <c r="K56" s="128">
        <v>146781.79999999999</v>
      </c>
      <c r="L56" s="131" t="s">
        <v>319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30176.25</v>
      </c>
      <c r="H57" s="124" t="s">
        <v>24</v>
      </c>
      <c r="I57" s="130"/>
      <c r="J57" s="130">
        <v>30176.25</v>
      </c>
      <c r="K57" s="128">
        <v>30176.25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160350.71</v>
      </c>
      <c r="H59" s="124" t="s">
        <v>24</v>
      </c>
      <c r="I59" s="130"/>
      <c r="J59" s="130">
        <v>160350.71</v>
      </c>
      <c r="K59" s="128">
        <v>160350.71</v>
      </c>
      <c r="L59" s="134" t="s">
        <v>320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85606.66</v>
      </c>
      <c r="H61" s="124" t="s">
        <v>59</v>
      </c>
      <c r="I61" s="130">
        <v>42803.33</v>
      </c>
      <c r="J61" s="130">
        <v>42803.33</v>
      </c>
      <c r="K61" s="128">
        <v>85606.66</v>
      </c>
      <c r="L61" s="131" t="s">
        <v>321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497202.42</v>
      </c>
      <c r="H62" s="124" t="s">
        <v>24</v>
      </c>
      <c r="I62" s="130"/>
      <c r="J62" s="130">
        <v>497202.42</v>
      </c>
      <c r="K62" s="128">
        <v>497202.42</v>
      </c>
      <c r="L62" s="131" t="s">
        <v>322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1134135.79</v>
      </c>
      <c r="H70" s="122"/>
      <c r="I70" s="128">
        <v>181996.71</v>
      </c>
      <c r="J70" s="128">
        <v>952139.08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0</v>
      </c>
      <c r="H71" s="124"/>
      <c r="I71" s="130"/>
      <c r="J71" s="130"/>
      <c r="K71" s="128">
        <v>0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652557.14</v>
      </c>
      <c r="H72" s="124" t="s">
        <v>59</v>
      </c>
      <c r="I72" s="130">
        <v>8610.94</v>
      </c>
      <c r="J72" s="130">
        <v>643946.19999999995</v>
      </c>
      <c r="K72" s="128">
        <v>652557.1399999999</v>
      </c>
      <c r="L72" s="131" t="s">
        <v>323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481578.65</v>
      </c>
      <c r="H73" s="124" t="s">
        <v>59</v>
      </c>
      <c r="I73" s="130">
        <v>173385.77</v>
      </c>
      <c r="J73" s="130">
        <v>308192.88</v>
      </c>
      <c r="K73" s="128">
        <v>481578.65</v>
      </c>
      <c r="L73" s="131" t="s">
        <v>324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6590590.9900000002</v>
      </c>
      <c r="H76" s="119"/>
      <c r="I76" s="94">
        <v>2152058.42</v>
      </c>
      <c r="J76" s="94">
        <v>4438532.5699999994</v>
      </c>
      <c r="K76" s="90">
        <v>6590590.9899999993</v>
      </c>
      <c r="L76" s="27"/>
    </row>
    <row r="77" spans="1:12" ht="15.75" x14ac:dyDescent="0.25">
      <c r="F77" s="83" t="s">
        <v>200</v>
      </c>
      <c r="G77" s="95">
        <v>6590590.9900000002</v>
      </c>
      <c r="H77" s="14"/>
      <c r="I77" s="120">
        <v>0.32653496830031625</v>
      </c>
      <c r="J77" s="120">
        <v>0.67346503169968364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35578864.430000007</v>
      </c>
      <c r="J83" s="87">
        <v>6.048699008463547E-2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603760</v>
      </c>
      <c r="H8" s="122"/>
      <c r="I8" s="121">
        <v>568749</v>
      </c>
      <c r="J8" s="121">
        <v>35011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19175</v>
      </c>
      <c r="H10" s="125" t="s">
        <v>15</v>
      </c>
      <c r="I10" s="116">
        <v>19175</v>
      </c>
      <c r="J10" s="116"/>
      <c r="K10" s="121">
        <v>19175</v>
      </c>
      <c r="L10" s="135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327660</v>
      </c>
      <c r="H11" s="125" t="s">
        <v>59</v>
      </c>
      <c r="I11" s="116">
        <v>292649</v>
      </c>
      <c r="J11" s="116">
        <v>35011</v>
      </c>
      <c r="K11" s="121">
        <v>327660</v>
      </c>
      <c r="L11" s="131" t="s">
        <v>310</v>
      </c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256925</v>
      </c>
      <c r="H17" s="125" t="s">
        <v>15</v>
      </c>
      <c r="I17" s="116">
        <v>256925</v>
      </c>
      <c r="J17" s="116"/>
      <c r="K17" s="121">
        <v>256925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483010</v>
      </c>
      <c r="H25" s="122"/>
      <c r="I25" s="121">
        <v>381855</v>
      </c>
      <c r="J25" s="121">
        <v>101155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483010</v>
      </c>
      <c r="H30" s="125" t="s">
        <v>59</v>
      </c>
      <c r="I30" s="116">
        <v>381855</v>
      </c>
      <c r="J30" s="116">
        <v>101155</v>
      </c>
      <c r="K30" s="121">
        <v>483010</v>
      </c>
      <c r="L30" s="134" t="s">
        <v>311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1845200</v>
      </c>
      <c r="H42" s="122"/>
      <c r="I42" s="121">
        <v>486546</v>
      </c>
      <c r="J42" s="121">
        <v>1358654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631952</v>
      </c>
      <c r="H43" s="125" t="s">
        <v>59</v>
      </c>
      <c r="I43" s="116">
        <v>63196</v>
      </c>
      <c r="J43" s="116">
        <v>568756</v>
      </c>
      <c r="K43" s="121">
        <v>631952</v>
      </c>
      <c r="L43" s="134" t="s">
        <v>215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334752</v>
      </c>
      <c r="H47" s="125" t="s">
        <v>15</v>
      </c>
      <c r="I47" s="116">
        <v>334752</v>
      </c>
      <c r="J47" s="116"/>
      <c r="K47" s="121">
        <v>334752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>
        <v>180257</v>
      </c>
      <c r="H48" s="125" t="s">
        <v>59</v>
      </c>
      <c r="I48" s="116">
        <v>15563</v>
      </c>
      <c r="J48" s="116">
        <v>164694</v>
      </c>
      <c r="K48" s="121">
        <v>180257</v>
      </c>
      <c r="L48" s="131" t="s">
        <v>312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50467</v>
      </c>
      <c r="H53" s="125" t="s">
        <v>59</v>
      </c>
      <c r="I53" s="116">
        <v>5047</v>
      </c>
      <c r="J53" s="116">
        <v>45420</v>
      </c>
      <c r="K53" s="121">
        <v>50467</v>
      </c>
      <c r="L53" s="135" t="s">
        <v>216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67247</v>
      </c>
      <c r="H54" s="125" t="s">
        <v>24</v>
      </c>
      <c r="I54" s="116"/>
      <c r="J54" s="116">
        <v>67247</v>
      </c>
      <c r="K54" s="121">
        <v>67247</v>
      </c>
      <c r="L54" s="135" t="s">
        <v>217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58993</v>
      </c>
      <c r="H55" s="125" t="s">
        <v>24</v>
      </c>
      <c r="I55" s="116"/>
      <c r="J55" s="116">
        <v>58993</v>
      </c>
      <c r="K55" s="121">
        <v>58993</v>
      </c>
      <c r="L55" s="135" t="s">
        <v>217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26114</v>
      </c>
      <c r="H56" s="125" t="s">
        <v>24</v>
      </c>
      <c r="I56" s="116"/>
      <c r="J56" s="116">
        <v>26114</v>
      </c>
      <c r="K56" s="121">
        <v>26114</v>
      </c>
      <c r="L56" s="135" t="s">
        <v>218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59932</v>
      </c>
      <c r="H57" s="125" t="s">
        <v>59</v>
      </c>
      <c r="I57" s="116">
        <v>5993</v>
      </c>
      <c r="J57" s="116">
        <v>53939</v>
      </c>
      <c r="K57" s="121">
        <v>59932</v>
      </c>
      <c r="L57" s="135" t="s">
        <v>313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19812</v>
      </c>
      <c r="H59" s="125" t="s">
        <v>24</v>
      </c>
      <c r="I59" s="116"/>
      <c r="J59" s="116">
        <v>19812</v>
      </c>
      <c r="K59" s="121">
        <v>19812</v>
      </c>
      <c r="L59" s="135" t="s">
        <v>219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61995</v>
      </c>
      <c r="H61" s="125" t="s">
        <v>15</v>
      </c>
      <c r="I61" s="116">
        <v>61995</v>
      </c>
      <c r="J61" s="116"/>
      <c r="K61" s="121">
        <v>61995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335540</v>
      </c>
      <c r="H62" s="125" t="s">
        <v>24</v>
      </c>
      <c r="I62" s="116"/>
      <c r="J62" s="116">
        <v>335540</v>
      </c>
      <c r="K62" s="121">
        <v>335540</v>
      </c>
      <c r="L62" s="135" t="s">
        <v>220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18139</v>
      </c>
      <c r="H63" s="125" t="s">
        <v>24</v>
      </c>
      <c r="I63" s="116"/>
      <c r="J63" s="116">
        <v>18139</v>
      </c>
      <c r="K63" s="121">
        <v>18139</v>
      </c>
      <c r="L63" s="135" t="s">
        <v>221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624755</v>
      </c>
      <c r="H70" s="122"/>
      <c r="I70" s="121">
        <v>92159</v>
      </c>
      <c r="J70" s="121">
        <v>532596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163958</v>
      </c>
      <c r="H71" s="125" t="s">
        <v>24</v>
      </c>
      <c r="I71" s="116"/>
      <c r="J71" s="116">
        <v>163958</v>
      </c>
      <c r="K71" s="121">
        <v>163958</v>
      </c>
      <c r="L71" s="134" t="s">
        <v>314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460797</v>
      </c>
      <c r="H72" s="125" t="s">
        <v>59</v>
      </c>
      <c r="I72" s="116">
        <v>92159</v>
      </c>
      <c r="J72" s="116">
        <v>368638</v>
      </c>
      <c r="K72" s="121">
        <v>460797</v>
      </c>
      <c r="L72" s="134" t="s">
        <v>222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3556725</v>
      </c>
      <c r="H76" s="26"/>
      <c r="I76" s="82">
        <v>1529309</v>
      </c>
      <c r="J76" s="82">
        <v>2027416</v>
      </c>
      <c r="K76" s="13">
        <v>3556725</v>
      </c>
      <c r="L76" s="27"/>
    </row>
    <row r="77" spans="1:12" ht="15.75" x14ac:dyDescent="0.25">
      <c r="F77" s="83" t="s">
        <v>200</v>
      </c>
      <c r="G77" s="84">
        <v>3556725</v>
      </c>
      <c r="H77" s="14"/>
      <c r="I77" s="85">
        <v>0.42997673421476218</v>
      </c>
      <c r="J77" s="85">
        <v>0.57002326578523788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15072077.689999999</v>
      </c>
      <c r="J83" s="87">
        <v>0.1014663692328672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2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x14ac:dyDescent="0.25">
      <c r="A2" s="143" t="s">
        <v>197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308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2060845.4700000002</v>
      </c>
      <c r="H8" s="122"/>
      <c r="I8" s="128">
        <v>1656236.6500000001</v>
      </c>
      <c r="J8" s="128">
        <v>404608.82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>
        <v>0</v>
      </c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16570.43</v>
      </c>
      <c r="H10" s="124" t="s">
        <v>15</v>
      </c>
      <c r="I10" s="130">
        <v>16570.43</v>
      </c>
      <c r="J10" s="130"/>
      <c r="K10" s="128">
        <v>16570.43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693884.97</v>
      </c>
      <c r="H11" s="124" t="s">
        <v>15</v>
      </c>
      <c r="I11" s="130">
        <v>693884.97</v>
      </c>
      <c r="J11" s="130"/>
      <c r="K11" s="128">
        <v>693884.97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29219.97</v>
      </c>
      <c r="H12" s="124" t="s">
        <v>15</v>
      </c>
      <c r="I12" s="130">
        <v>29219.97</v>
      </c>
      <c r="J12" s="130"/>
      <c r="K12" s="128">
        <v>29219.97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797106.21</v>
      </c>
      <c r="H13" s="124" t="s">
        <v>15</v>
      </c>
      <c r="I13" s="130">
        <v>797106.21</v>
      </c>
      <c r="J13" s="130"/>
      <c r="K13" s="128">
        <v>797106.21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93917.82</v>
      </c>
      <c r="H15" s="124" t="s">
        <v>15</v>
      </c>
      <c r="I15" s="130">
        <v>93917.82</v>
      </c>
      <c r="J15" s="130"/>
      <c r="K15" s="128">
        <v>93917.82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129352.01</v>
      </c>
      <c r="H17" s="124" t="s">
        <v>24</v>
      </c>
      <c r="I17" s="130"/>
      <c r="J17" s="130">
        <v>129352.01</v>
      </c>
      <c r="K17" s="128">
        <v>129352.01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275002.81</v>
      </c>
      <c r="H18" s="124" t="s">
        <v>24</v>
      </c>
      <c r="I18" s="130"/>
      <c r="J18" s="130">
        <v>275002.81</v>
      </c>
      <c r="K18" s="128">
        <v>275002.81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25537.25</v>
      </c>
      <c r="H20" s="124" t="s">
        <v>15</v>
      </c>
      <c r="I20" s="130">
        <v>25537.25</v>
      </c>
      <c r="J20" s="130"/>
      <c r="K20" s="128">
        <v>25537.25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>
        <v>0</v>
      </c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>
        <v>254</v>
      </c>
      <c r="H24" s="124" t="s">
        <v>24</v>
      </c>
      <c r="I24" s="133"/>
      <c r="J24" s="133">
        <v>254</v>
      </c>
      <c r="K24" s="128">
        <v>254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2182258.4900000002</v>
      </c>
      <c r="H25" s="122"/>
      <c r="I25" s="128">
        <v>1684366.6100000003</v>
      </c>
      <c r="J25" s="128">
        <v>497891.88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>
        <v>0</v>
      </c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225641.76</v>
      </c>
      <c r="H27" s="124" t="s">
        <v>15</v>
      </c>
      <c r="I27" s="130">
        <v>225641.76</v>
      </c>
      <c r="J27" s="130"/>
      <c r="K27" s="128">
        <v>225641.76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141465.20000000001</v>
      </c>
      <c r="H29" s="124" t="s">
        <v>15</v>
      </c>
      <c r="I29" s="130">
        <v>141465.20000000001</v>
      </c>
      <c r="J29" s="130"/>
      <c r="K29" s="128">
        <v>141465.20000000001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0</v>
      </c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456165.84</v>
      </c>
      <c r="H31" s="124" t="s">
        <v>15</v>
      </c>
      <c r="I31" s="130">
        <v>456165.84</v>
      </c>
      <c r="J31" s="130"/>
      <c r="K31" s="128">
        <v>456165.84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412437.63</v>
      </c>
      <c r="H32" s="124" t="s">
        <v>59</v>
      </c>
      <c r="I32" s="130">
        <v>104576.58</v>
      </c>
      <c r="J32" s="130">
        <v>307861.05</v>
      </c>
      <c r="K32" s="128">
        <v>412437.63</v>
      </c>
      <c r="L32" s="134" t="s">
        <v>325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186403.26</v>
      </c>
      <c r="H34" s="124" t="s">
        <v>15</v>
      </c>
      <c r="I34" s="130">
        <v>186403.26</v>
      </c>
      <c r="J34" s="130"/>
      <c r="K34" s="128">
        <v>186403.26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760144.8</v>
      </c>
      <c r="H35" s="124" t="s">
        <v>59</v>
      </c>
      <c r="I35" s="130">
        <v>570113.97000000009</v>
      </c>
      <c r="J35" s="130">
        <v>190030.83</v>
      </c>
      <c r="K35" s="128">
        <v>760144.8</v>
      </c>
      <c r="L35" s="134" t="s">
        <v>223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>
        <v>0</v>
      </c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7290017.6500000004</v>
      </c>
      <c r="H42" s="122"/>
      <c r="I42" s="128">
        <v>2796812.9899999998</v>
      </c>
      <c r="J42" s="128">
        <v>4493204.6600000011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1762174.9200000002</v>
      </c>
      <c r="H43" s="124" t="s">
        <v>24</v>
      </c>
      <c r="I43" s="130"/>
      <c r="J43" s="130">
        <v>1762174.9200000002</v>
      </c>
      <c r="K43" s="128">
        <v>1762174.9200000002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1630153.2000000002</v>
      </c>
      <c r="H44" s="124" t="s">
        <v>24</v>
      </c>
      <c r="I44" s="130"/>
      <c r="J44" s="130">
        <v>1630153.2000000002</v>
      </c>
      <c r="K44" s="128">
        <v>1630153.2000000002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759518.79</v>
      </c>
      <c r="H45" s="124" t="s">
        <v>15</v>
      </c>
      <c r="I45" s="130">
        <v>759518.79</v>
      </c>
      <c r="J45" s="130"/>
      <c r="K45" s="128">
        <v>759518.79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756551.89</v>
      </c>
      <c r="H46" s="124" t="s">
        <v>24</v>
      </c>
      <c r="I46" s="130"/>
      <c r="J46" s="130">
        <v>756551.89</v>
      </c>
      <c r="K46" s="128">
        <v>756551.89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791712.72</v>
      </c>
      <c r="H47" s="124" t="s">
        <v>15</v>
      </c>
      <c r="I47" s="130">
        <v>791712.72</v>
      </c>
      <c r="J47" s="130"/>
      <c r="K47" s="128">
        <v>791712.72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>
        <v>0</v>
      </c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274941.96999999997</v>
      </c>
      <c r="H49" s="124" t="s">
        <v>15</v>
      </c>
      <c r="I49" s="130">
        <v>274941.96999999997</v>
      </c>
      <c r="J49" s="130"/>
      <c r="K49" s="128">
        <v>274941.96999999997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201457.57</v>
      </c>
      <c r="H50" s="124" t="s">
        <v>15</v>
      </c>
      <c r="I50" s="130">
        <v>201457.57</v>
      </c>
      <c r="J50" s="130"/>
      <c r="K50" s="128">
        <v>201457.57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119686.25</v>
      </c>
      <c r="H53" s="124" t="s">
        <v>15</v>
      </c>
      <c r="I53" s="130">
        <v>119686.25</v>
      </c>
      <c r="J53" s="130"/>
      <c r="K53" s="128">
        <v>119686.25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306766.40999999997</v>
      </c>
      <c r="H54" s="124" t="s">
        <v>15</v>
      </c>
      <c r="I54" s="130">
        <v>306766.40999999997</v>
      </c>
      <c r="J54" s="130"/>
      <c r="K54" s="128">
        <v>306766.40999999997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342729.27999999997</v>
      </c>
      <c r="H56" s="124" t="s">
        <v>15</v>
      </c>
      <c r="I56" s="130">
        <v>342729.27999999997</v>
      </c>
      <c r="J56" s="130"/>
      <c r="K56" s="128">
        <v>342729.27999999997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131484.21000000002</v>
      </c>
      <c r="H57" s="124" t="s">
        <v>24</v>
      </c>
      <c r="I57" s="130"/>
      <c r="J57" s="130">
        <v>131484.21000000002</v>
      </c>
      <c r="K57" s="128">
        <v>131484.21000000002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212840.44</v>
      </c>
      <c r="H59" s="124" t="s">
        <v>24</v>
      </c>
      <c r="I59" s="130"/>
      <c r="J59" s="130">
        <v>212840.44</v>
      </c>
      <c r="K59" s="128">
        <v>212840.44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24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1775324.77</v>
      </c>
      <c r="H70" s="122"/>
      <c r="I70" s="128">
        <v>1179515.3900000001</v>
      </c>
      <c r="J70" s="128">
        <v>595809.38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25251.360000000001</v>
      </c>
      <c r="H71" s="124" t="s">
        <v>15</v>
      </c>
      <c r="I71" s="130">
        <v>25251.360000000001</v>
      </c>
      <c r="J71" s="130"/>
      <c r="K71" s="128">
        <v>25251.360000000001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1154264.03</v>
      </c>
      <c r="H72" s="124" t="s">
        <v>15</v>
      </c>
      <c r="I72" s="130">
        <v>1154264.03</v>
      </c>
      <c r="J72" s="130"/>
      <c r="K72" s="128">
        <v>1154264.03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595809.38</v>
      </c>
      <c r="H73" s="124" t="s">
        <v>24</v>
      </c>
      <c r="I73" s="130"/>
      <c r="J73" s="130">
        <v>595809.38</v>
      </c>
      <c r="K73" s="128">
        <v>595809.38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13308446.380000001</v>
      </c>
      <c r="H76" s="26"/>
      <c r="I76" s="94">
        <v>7316931.6400000006</v>
      </c>
      <c r="J76" s="94">
        <v>5991514.7400000012</v>
      </c>
      <c r="K76" s="90">
        <v>13308446.380000003</v>
      </c>
      <c r="L76" s="27"/>
    </row>
    <row r="77" spans="1:12" ht="15.75" x14ac:dyDescent="0.25">
      <c r="F77" s="83" t="s">
        <v>200</v>
      </c>
      <c r="G77" s="95">
        <v>13308446.379999997</v>
      </c>
      <c r="H77" s="14"/>
      <c r="I77" s="85">
        <v>0.54979607920244711</v>
      </c>
      <c r="J77" s="85">
        <v>0.450203920797553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77645685.219220594</v>
      </c>
      <c r="J83" s="87">
        <v>9.4234877563920974E-2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Ball, Lance</cp:lastModifiedBy>
  <cp:lastPrinted>2020-03-02T21:45:28Z</cp:lastPrinted>
  <dcterms:created xsi:type="dcterms:W3CDTF">2012-09-26T13:23:55Z</dcterms:created>
  <dcterms:modified xsi:type="dcterms:W3CDTF">2020-04-09T14:06:40Z</dcterms:modified>
</cp:coreProperties>
</file>