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Archive - AFR\2014-2015\2014-15 AFR Summaries\Consolidated 14-15 ADA Compliant\"/>
    </mc:Choice>
  </mc:AlternateContent>
  <bookViews>
    <workbookView xWindow="120" yWindow="210" windowWidth="20730" windowHeight="1170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DL'!$A$1:$F$33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A1" i="19" l="1"/>
  <c r="F4" i="19"/>
  <c r="F8" i="19"/>
  <c r="F26" i="19" s="1"/>
  <c r="F24" i="19"/>
  <c r="F24" i="18" l="1"/>
  <c r="F8" i="18"/>
  <c r="F26" i="18" s="1"/>
  <c r="F4" i="18"/>
  <c r="A1" i="18"/>
  <c r="F24" i="17" l="1"/>
  <c r="F8" i="17"/>
  <c r="F4" i="17"/>
  <c r="A1" i="17"/>
  <c r="F26" i="17" l="1"/>
  <c r="F24" i="16" l="1"/>
  <c r="F8" i="16"/>
  <c r="F4" i="16"/>
  <c r="A1" i="16"/>
  <c r="F26" i="16" l="1"/>
  <c r="F24" i="15"/>
  <c r="F8" i="15"/>
  <c r="F4" i="15"/>
  <c r="A1" i="15"/>
  <c r="F26" i="15" l="1"/>
  <c r="F24" i="14" l="1"/>
  <c r="F8" i="14"/>
  <c r="F26" i="14" s="1"/>
  <c r="F4" i="14"/>
  <c r="A1" i="14"/>
  <c r="F24" i="13" l="1"/>
  <c r="F8" i="13"/>
  <c r="F4" i="13"/>
  <c r="A1" i="13"/>
  <c r="F26" i="13" l="1"/>
  <c r="F13" i="12"/>
  <c r="F24" i="12" s="1"/>
  <c r="F8" i="12"/>
  <c r="F4" i="12"/>
  <c r="A1" i="12"/>
  <c r="F26" i="12" l="1"/>
  <c r="F24" i="11"/>
  <c r="F8" i="11"/>
  <c r="F4" i="11"/>
  <c r="A1" i="11"/>
  <c r="F26" i="11" l="1"/>
  <c r="F24" i="10" l="1"/>
  <c r="F8" i="10"/>
  <c r="F4" i="10"/>
  <c r="A1" i="10"/>
  <c r="F26" i="10" l="1"/>
  <c r="F24" i="9"/>
  <c r="F8" i="9"/>
  <c r="F4" i="9"/>
  <c r="A1" i="9"/>
  <c r="F26" i="9" l="1"/>
  <c r="F24" i="8" l="1"/>
  <c r="F8" i="8"/>
  <c r="F4" i="8"/>
  <c r="A1" i="8"/>
  <c r="F26" i="8" l="1"/>
  <c r="F24" i="7"/>
  <c r="F8" i="7"/>
  <c r="F4" i="7"/>
  <c r="A1" i="7"/>
  <c r="F26" i="7" l="1"/>
  <c r="F24" i="6"/>
  <c r="F8" i="6"/>
  <c r="F26" i="6" s="1"/>
  <c r="F4" i="6"/>
  <c r="A1" i="6"/>
  <c r="F24" i="5" l="1"/>
  <c r="F8" i="5"/>
  <c r="F4" i="5"/>
  <c r="A1" i="5"/>
  <c r="F26" i="5" l="1"/>
  <c r="F24" i="4"/>
  <c r="F8" i="4"/>
  <c r="F26" i="4" s="1"/>
  <c r="F4" i="4"/>
  <c r="A1" i="4"/>
  <c r="F24" i="3" l="1"/>
  <c r="F8" i="3"/>
  <c r="F4" i="3"/>
  <c r="A1" i="3"/>
  <c r="F26" i="3" l="1"/>
  <c r="F24" i="1"/>
  <c r="F8" i="1"/>
  <c r="F26" i="1" s="1"/>
  <c r="F4" i="1"/>
  <c r="A1" i="1"/>
  <c r="F13" i="2" l="1"/>
  <c r="F14" i="2"/>
  <c r="F15" i="2"/>
  <c r="F16" i="2"/>
  <c r="F17" i="2"/>
  <c r="F18" i="2"/>
  <c r="F19" i="2"/>
  <c r="F20" i="2"/>
  <c r="F21" i="2"/>
  <c r="F22" i="2"/>
  <c r="F12" i="2"/>
  <c r="F8" i="2"/>
  <c r="F24" i="2" l="1"/>
  <c r="F26" i="2" s="1"/>
</calcChain>
</file>

<file path=xl/sharedStrings.xml><?xml version="1.0" encoding="utf-8"?>
<sst xmlns="http://schemas.openxmlformats.org/spreadsheetml/2006/main" count="1279" uniqueCount="75">
  <si>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</si>
  <si>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</si>
  <si>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</si>
  <si>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</si>
  <si>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</si>
  <si>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</si>
  <si>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</si>
  <si>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</si>
  <si>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</si>
  <si>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</si>
  <si>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</si>
  <si>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</si>
  <si>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</si>
  <si>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</si>
  <si>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</si>
  <si>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</si>
  <si>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</si>
  <si>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</si>
  <si>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</si>
  <si>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</si>
  <si>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</si>
  <si>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</si>
  <si>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</si>
  <si>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</si>
  <si>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</si>
  <si>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</si>
  <si>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</si>
  <si>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</si>
  <si>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</si>
  <si>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</si>
  <si>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(Daytona, Edison, Florida Keys, Gulf Coast, Miami Dade, Palm Beach, Seminole)</t>
  </si>
  <si>
    <t>(Daytona, Edison, Gulf Coast, Seminole)</t>
  </si>
  <si>
    <t>(Daytona, Gulf Coast, Seminole)</t>
  </si>
  <si>
    <t>FLORIDA COLLEGE SYSTEM - ALL COLLEGES</t>
  </si>
  <si>
    <t>FISCAL YEAR 2014-2015</t>
  </si>
  <si>
    <t>2015.v01</t>
  </si>
  <si>
    <t>Amount should be zero</t>
  </si>
  <si>
    <t>(Specify)</t>
  </si>
  <si>
    <t>(Amount should be zero)</t>
  </si>
  <si>
    <t>(telecommunications/internet/printing)</t>
  </si>
  <si>
    <t>(training/certifications)</t>
  </si>
  <si>
    <t>(travel)</t>
  </si>
  <si>
    <t>Travel</t>
  </si>
  <si>
    <t>Rentals</t>
  </si>
  <si>
    <t>Non- Contracted Services</t>
  </si>
  <si>
    <t>Other Professional Fees</t>
  </si>
  <si>
    <t>Freight and Postage</t>
  </si>
  <si>
    <t>Internet Access for Gilchrist County site</t>
  </si>
  <si>
    <t>SCF does not charge</t>
  </si>
  <si>
    <t>a Distantce Learning Fee</t>
  </si>
  <si>
    <t>(Course Development)</t>
  </si>
  <si>
    <t>PASCO-HERNANDO STATE COLLEGE</t>
  </si>
  <si>
    <t>2015.v02</t>
  </si>
  <si>
    <t>PENSACOLA STATE COLLEGE</t>
  </si>
  <si>
    <t>No Keegan expenditures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</si>
  <si>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</si>
  <si>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</si>
  <si>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</si>
  <si>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</si>
  <si>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</si>
  <si>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</si>
  <si>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The College did not collect any distance learning fees in 2014-15.</t>
  </si>
  <si>
    <t>TALLAHASSEE COMMUNITY COLLEGE</t>
  </si>
  <si>
    <t>Actual distance learning revenue for the approved $10/CH is</t>
  </si>
  <si>
    <t>$455,500.  Fees for IncludeEd fees are also recorded in GLC 40450.</t>
  </si>
  <si>
    <t>VALENCIA COLLEGE</t>
  </si>
  <si>
    <t>Valencia College does not charge distance learning fees.</t>
  </si>
  <si>
    <t>This error was due to Tallahassee's Distance Learning Sheet not tying back to zero,</t>
  </si>
  <si>
    <t>as is the purpose of this report.  College said that the actual distance learning revenue for the approved $10/CH is</t>
  </si>
  <si>
    <r>
      <t xml:space="preserve">Note:  Section 1009.23(16), Florida Statutes, authorizes a per credit hour distance learning course user fee and requires that colleges  </t>
    </r>
    <r>
      <rPr>
        <b/>
        <sz val="10"/>
        <color rgb="FFFF0000"/>
        <rFont val="Arial"/>
        <family val="2"/>
      </rPr>
      <t xml:space="preserve">  </t>
    </r>
  </si>
  <si>
    <t>submit a distance learning course user fee report to the Division of Florida Colleges.  To assist with fulfilling this reporting requirement,</t>
  </si>
  <si>
    <r>
      <t xml:space="preserve">the Division of Florida Colleges has created the above report template to provide reporting consistency among colleges. </t>
    </r>
    <r>
      <rPr>
        <b/>
        <sz val="10"/>
        <color rgb="FFFF0000"/>
        <rFont val="Arial"/>
        <family val="2"/>
      </rPr>
      <t>This report is</t>
    </r>
  </si>
  <si>
    <t>intended to describe the use of the distance learning course user fee revenue, therefore, only report the expenditures of the revenues</t>
  </si>
  <si>
    <t xml:space="preserve">collected in GL 40450; do not report any additional distance learning expenditures even though actual expenses may exceed the </t>
  </si>
  <si>
    <t>revenues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</si>
</sst>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114">
    <xf numFmtId="0" fontId="0" fillId="0" borderId="0" xfId="0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0" xfId="3" applyNumberFormat="1" applyFont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0" fontId="3" fillId="0" borderId="0" xfId="3" applyNumberFormat="1" applyFont="1" applyAlignment="1">
      <alignment horizontal="center"/>
    </xf>
    <xf numFmtId="0" fontId="3" fillId="15" borderId="0" xfId="4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3" applyNumberFormat="1" applyFont="1" applyAlignment="1">
      <alignment horizontal="left"/>
    </xf>
    <xf numFmtId="0" fontId="4" fillId="0" borderId="0" xfId="4" applyFont="1" applyAlignment="1">
      <alignment horizontal="left"/>
    </xf>
    <xf numFmtId="0" fontId="5" fillId="15" borderId="0" xfId="4" applyNumberFormat="1" applyFont="1" applyFill="1" applyAlignment="1">
      <alignment horizontal="left"/>
    </xf>
    <xf numFmtId="164" fontId="5" fillId="16" borderId="0" xfId="4" applyNumberFormat="1" applyFont="1" applyFill="1" applyBorder="1" applyAlignment="1">
      <alignment horizontal="left"/>
    </xf>
    <xf numFmtId="0" fontId="6" fillId="0" borderId="0" xfId="3" applyNumberFormat="1" applyFont="1" applyAlignment="1">
      <alignment horizontal="left"/>
    </xf>
    <xf numFmtId="0" fontId="4" fillId="0" borderId="0" xfId="3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164" fontId="5" fillId="15" borderId="0" xfId="4" applyNumberFormat="1" applyFont="1" applyFill="1" applyBorder="1" applyAlignment="1">
      <alignment horizontal="left"/>
    </xf>
    <xf numFmtId="0" fontId="7" fillId="15" borderId="0" xfId="4" applyNumberFormat="1" applyFont="1" applyFill="1" applyBorder="1" applyAlignment="1">
      <alignment horizontal="left"/>
    </xf>
    <xf numFmtId="0" fontId="6" fillId="15" borderId="0" xfId="4" applyNumberFormat="1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0" fontId="5" fillId="0" borderId="0" xfId="4" applyNumberFormat="1" applyFont="1" applyFill="1" applyAlignment="1">
      <alignment horizontal="left"/>
    </xf>
    <xf numFmtId="39" fontId="5" fillId="0" borderId="0" xfId="4" applyNumberFormat="1" applyFont="1" applyFill="1" applyBorder="1" applyAlignment="1">
      <alignment horizontal="left"/>
    </xf>
    <xf numFmtId="39" fontId="5" fillId="0" borderId="0" xfId="4" applyNumberFormat="1" applyFont="1" applyFill="1" applyAlignment="1">
      <alignment horizontal="left"/>
    </xf>
    <xf numFmtId="0" fontId="6" fillId="0" borderId="0" xfId="4" applyNumberFormat="1" applyFont="1" applyFill="1" applyAlignment="1">
      <alignment horizontal="left"/>
    </xf>
    <xf numFmtId="164" fontId="5" fillId="0" borderId="0" xfId="4" applyNumberFormat="1" applyFont="1" applyFill="1" applyBorder="1" applyAlignment="1">
      <alignment horizontal="left"/>
    </xf>
    <xf numFmtId="44" fontId="5" fillId="0" borderId="3" xfId="2" applyFont="1" applyFill="1" applyBorder="1" applyAlignment="1">
      <alignment horizontal="left"/>
    </xf>
    <xf numFmtId="43" fontId="4" fillId="17" borderId="0" xfId="1" applyFont="1" applyFill="1" applyBorder="1" applyAlignment="1" applyProtection="1">
      <alignment horizontal="left"/>
      <protection locked="0"/>
    </xf>
    <xf numFmtId="164" fontId="5" fillId="0" borderId="0" xfId="4" applyNumberFormat="1" applyFont="1" applyFill="1" applyAlignment="1">
      <alignment horizontal="left"/>
    </xf>
    <xf numFmtId="43" fontId="4" fillId="17" borderId="0" xfId="1" applyFont="1" applyFill="1" applyAlignment="1" applyProtection="1">
      <alignment horizontal="left"/>
      <protection locked="0"/>
    </xf>
    <xf numFmtId="0" fontId="6" fillId="15" borderId="0" xfId="4" applyNumberFormat="1" applyFont="1" applyFill="1" applyAlignment="1">
      <alignment horizontal="left"/>
    </xf>
    <xf numFmtId="164" fontId="5" fillId="15" borderId="0" xfId="4" applyNumberFormat="1" applyFont="1" applyFill="1" applyAlignment="1">
      <alignment horizontal="left"/>
    </xf>
    <xf numFmtId="164" fontId="9" fillId="16" borderId="0" xfId="4" applyNumberFormat="1" applyFont="1" applyFill="1" applyBorder="1" applyAlignment="1">
      <alignment horizontal="left"/>
    </xf>
    <xf numFmtId="49" fontId="4" fillId="18" borderId="0" xfId="4" applyNumberFormat="1" applyFont="1" applyFill="1" applyAlignment="1">
      <alignment horizontal="left"/>
    </xf>
    <xf numFmtId="0" fontId="5" fillId="18" borderId="0" xfId="4" applyNumberFormat="1" applyFont="1" applyFill="1" applyAlignment="1">
      <alignment horizontal="left"/>
    </xf>
    <xf numFmtId="164" fontId="5" fillId="19" borderId="0" xfId="4" applyNumberFormat="1" applyFont="1" applyFill="1" applyBorder="1" applyAlignment="1">
      <alignment horizontal="left"/>
    </xf>
    <xf numFmtId="44" fontId="5" fillId="17" borderId="0" xfId="2" applyFont="1" applyFill="1" applyAlignment="1" applyProtection="1">
      <alignment horizontal="left"/>
    </xf>
    <xf numFmtId="39" fontId="5" fillId="18" borderId="0" xfId="4" applyNumberFormat="1" applyFont="1" applyFill="1" applyBorder="1" applyAlignment="1">
      <alignment horizontal="left"/>
    </xf>
    <xf numFmtId="39" fontId="5" fillId="19" borderId="0" xfId="4" applyNumberFormat="1" applyFont="1" applyFill="1" applyBorder="1" applyAlignment="1">
      <alignment horizontal="left"/>
    </xf>
    <xf numFmtId="39" fontId="5" fillId="15" borderId="0" xfId="4" applyNumberFormat="1" applyFont="1" applyFill="1" applyAlignment="1">
      <alignment horizontal="left"/>
    </xf>
    <xf numFmtId="49" fontId="4" fillId="17" borderId="0" xfId="4" applyNumberFormat="1" applyFont="1" applyFill="1" applyAlignment="1" applyProtection="1">
      <alignment horizontal="left"/>
      <protection locked="0"/>
    </xf>
    <xf numFmtId="39" fontId="5" fillId="15" borderId="0" xfId="4" applyNumberFormat="1" applyFont="1" applyFill="1" applyBorder="1" applyAlignment="1">
      <alignment horizontal="left"/>
    </xf>
    <xf numFmtId="0" fontId="4" fillId="18" borderId="0" xfId="4" applyFont="1" applyFill="1" applyAlignment="1">
      <alignment horizontal="left"/>
    </xf>
    <xf numFmtId="0" fontId="6" fillId="18" borderId="0" xfId="4" applyNumberFormat="1" applyFont="1" applyFill="1" applyAlignment="1">
      <alignment horizontal="left"/>
    </xf>
    <xf numFmtId="164" fontId="6" fillId="19" borderId="0" xfId="4" applyNumberFormat="1" applyFont="1" applyFill="1" applyBorder="1" applyAlignment="1">
      <alignment horizontal="left"/>
    </xf>
    <xf numFmtId="44" fontId="6" fillId="15" borderId="2" xfId="2" applyFont="1" applyFill="1" applyBorder="1" applyAlignment="1">
      <alignment horizontal="left"/>
    </xf>
    <xf numFmtId="0" fontId="4" fillId="0" borderId="0" xfId="4" applyFont="1" applyBorder="1" applyAlignment="1" applyProtection="1">
      <alignment horizontal="left"/>
      <protection locked="0"/>
    </xf>
    <xf numFmtId="44" fontId="6" fillId="15" borderId="3" xfId="2" applyFont="1" applyFill="1" applyBorder="1" applyAlignment="1">
      <alignment horizontal="left"/>
    </xf>
    <xf numFmtId="0" fontId="6" fillId="20" borderId="4" xfId="4" applyNumberFormat="1" applyFont="1" applyFill="1" applyBorder="1" applyAlignment="1">
      <alignment horizontal="left"/>
    </xf>
    <xf numFmtId="0" fontId="5" fillId="18" borderId="0" xfId="4" applyFont="1" applyFill="1" applyAlignment="1">
      <alignment horizontal="left"/>
    </xf>
    <xf numFmtId="0" fontId="6" fillId="18" borderId="0" xfId="4" applyNumberFormat="1" applyFont="1" applyFill="1" applyBorder="1" applyAlignment="1">
      <alignment horizontal="left"/>
    </xf>
    <xf numFmtId="0" fontId="5" fillId="15" borderId="0" xfId="4" applyFont="1" applyFill="1" applyAlignment="1">
      <alignment horizontal="left"/>
    </xf>
    <xf numFmtId="0" fontId="5" fillId="15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4" fillId="0" borderId="12" xfId="4" applyFont="1" applyBorder="1" applyAlignment="1">
      <alignment horizontal="left"/>
    </xf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0" fontId="4" fillId="18" borderId="0" xfId="4" applyNumberFormat="1" applyFont="1" applyFill="1" applyAlignment="1" applyProtection="1">
      <alignment horizontal="left"/>
    </xf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Keys%20FINAL%2011.19.15%20-%20TD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Gulf%20Coast%20FINAL%2011.24.15%20-%20TD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Hillsborough%20REVISED%20(did%20not%20send%20to%20DFS)%20%2011.24.15%20-%20TD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Indian%20River%20FINAL%2011.19.15%20-%20TD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lorida%20Gateway%20FINAL%2011.19.15%20-%20TD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Lake%20Sumter%20FINAL%2011.19.15%20-%20TD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State%20College%20of%20Florida-Manatee%20FINAL%2011.19.15%20-%20TD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Miami%20Dade%20REVISED%20FINAL%2011.23.15%20-%20T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North%20Florida%20FINAL%2011.20.15%20-%20TD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Northwest%20Florida%20FINAL%2011.19.15%20-%20T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Palm%20Beach%20FINAL%2011.20.15%20-%20T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Eastern%20FINAL%2011.23.15%20-%20T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Broward%20FINAL%2011.18.15%20-%20T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Central%20Florida%20FINAL%2011.20.15%20-%20TD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Chipola%20FINAL%2011.19.15%20-%20TD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Daytona%20State%20FINAL%2011.18.15%20-%20TD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Florida%20Southwestern/Originals/AFR%20Workbook%202015%20FSW%20updated%2011.12.15%20136PM%20-%20TD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4-2015/College%20AFRs/~Sent%20to%20DFS%20&amp;%20AG/AFR%20Workbook%202015%20FSC%20at%20Jacksonville%20FINAL%2011.20.15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KEYS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49504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GULF COAST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433375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HILLSBOROUGH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INDIAN RIVER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398525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GATEWAY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153030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LAKE-SUMTER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298086.78000000003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STATE COLLEGE OF FLORIDA, MANATEE-SARASOTA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2015.v04</v>
          </cell>
        </row>
        <row r="5">
          <cell r="C5" t="str">
            <v>MIAMI DADE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1825055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NORTH FLORIDA COMMUNITY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NORTHWEST FLORIDA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325700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PALM BEACH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1168486.3999999999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2015.v03</v>
          </cell>
        </row>
        <row r="5">
          <cell r="C5" t="str">
            <v>EASTERN FLORIDA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1461980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BROWARD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1129815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COLLEGE OF CENTRAL FLORIDA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457080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CHIPOLA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DAYTONA STATE COLLEGE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1703581.87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SOUTHWESTERN STATE COLLEGE</v>
          </cell>
        </row>
      </sheetData>
      <sheetData sheetId="3"/>
      <sheetData sheetId="4">
        <row r="208">
          <cell r="O208">
            <v>1212452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Exp by Function"/>
      <sheetName val="CIF"/>
      <sheetName val="Dist Learning"/>
      <sheetName val="Student Activity Fee Report"/>
      <sheetName val="FCS Notes Sched Inv &amp; Cash"/>
      <sheetName val="Tuition and Fee Report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2015.v02</v>
          </cell>
        </row>
        <row r="5">
          <cell r="C5" t="str">
            <v>FLORIDA STATE COLLEGE AT JACKSONVILLE</v>
          </cell>
        </row>
      </sheetData>
      <sheetData sheetId="3"/>
      <sheetData sheetId="4">
        <row r="174">
          <cell r="B174" t="str">
            <v>Tuition-Advanced &amp; Professional - Baccalaureate</v>
          </cell>
        </row>
        <row r="208">
          <cell r="O208">
            <v>2601680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5">
          <cell r="A115" t="str">
            <v>EASTERN FLORIDA STATE COLLEGE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tabSelected="1"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33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35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SUM(EASTERNFL:VALENCIA!F8)</f>
        <v>20356531.879999999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f>SUM(EASTERNFL:VALENCIA!F12)</f>
        <v>13850458.780000001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f>SUM(EASTERNFL:VALENCIA!F13)</f>
        <v>217477.54999999996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f>SUM(EASTERNFL:VALENCIA!F14)</f>
        <v>3269327.2600000002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f>SUM(EASTERNFL:VALENCIA!F15)</f>
        <v>689248.61999999988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f>SUM(EASTERNFL:VALENCIA!F16)</f>
        <v>162028.12000000002</v>
      </c>
      <c r="G16" s="78"/>
    </row>
    <row r="17" spans="1:8">
      <c r="A17" s="82" t="s">
        <v>17</v>
      </c>
      <c r="B17" s="51" t="s">
        <v>18</v>
      </c>
      <c r="C17" s="83"/>
      <c r="D17" s="87"/>
      <c r="E17" s="88"/>
      <c r="F17" s="85">
        <f>SUM(EASTERNFL:VALENCIA!F17)</f>
        <v>302484.03000000003</v>
      </c>
      <c r="G17" s="78"/>
    </row>
    <row r="18" spans="1:8">
      <c r="A18" s="82" t="s">
        <v>19</v>
      </c>
      <c r="B18" s="51" t="s">
        <v>20</v>
      </c>
      <c r="C18" s="83"/>
      <c r="D18" s="87"/>
      <c r="E18" s="88"/>
      <c r="F18" s="85">
        <f>SUM(EASTERNFL:VALENCIA!F18)</f>
        <v>1184195.7200000002</v>
      </c>
      <c r="G18" s="78"/>
    </row>
    <row r="19" spans="1:8">
      <c r="A19" s="82" t="s">
        <v>21</v>
      </c>
      <c r="B19" s="51" t="s">
        <v>22</v>
      </c>
      <c r="C19" s="83"/>
      <c r="D19" s="87"/>
      <c r="E19" s="88"/>
      <c r="F19" s="85">
        <f>SUM(EASTERNFL:VALENCIA!F19)</f>
        <v>9780.06</v>
      </c>
      <c r="G19" s="78"/>
    </row>
    <row r="20" spans="1:8">
      <c r="A20" s="82" t="s">
        <v>23</v>
      </c>
      <c r="B20" s="52" t="s">
        <v>24</v>
      </c>
      <c r="C20" s="89" t="s">
        <v>30</v>
      </c>
      <c r="D20" s="87"/>
      <c r="E20" s="90"/>
      <c r="F20" s="85">
        <f>SUM(EASTERNFL:VALENCIA!F20)</f>
        <v>590322.80000000005</v>
      </c>
      <c r="G20" s="78"/>
    </row>
    <row r="21" spans="1:8">
      <c r="A21" s="82" t="s">
        <v>25</v>
      </c>
      <c r="B21" s="52" t="s">
        <v>24</v>
      </c>
      <c r="C21" s="89" t="s">
        <v>31</v>
      </c>
      <c r="D21" s="87"/>
      <c r="E21" s="90"/>
      <c r="F21" s="85">
        <f>SUM(EASTERNFL:VALENCIA!F21)</f>
        <v>69302.41</v>
      </c>
      <c r="G21" s="78"/>
    </row>
    <row r="22" spans="1:8">
      <c r="A22" s="82" t="s">
        <v>26</v>
      </c>
      <c r="B22" s="52" t="s">
        <v>24</v>
      </c>
      <c r="C22" s="89" t="s">
        <v>32</v>
      </c>
      <c r="D22" s="87"/>
      <c r="E22" s="88"/>
      <c r="F22" s="85">
        <f>SUM(EASTERNFL:VALENCIA!F22)</f>
        <v>5946.26</v>
      </c>
      <c r="G22" s="78"/>
    </row>
    <row r="23" spans="1:8" ht="8.25" customHeight="1">
      <c r="A23" s="91"/>
      <c r="B23" s="83"/>
      <c r="C23" s="83"/>
      <c r="D23" s="84"/>
      <c r="E23" s="80"/>
      <c r="F23" s="66"/>
      <c r="G23" s="78"/>
    </row>
    <row r="24" spans="1:8">
      <c r="A24" s="91"/>
      <c r="B24" s="92" t="s">
        <v>27</v>
      </c>
      <c r="C24" s="92"/>
      <c r="D24" s="93"/>
      <c r="E24" s="66"/>
      <c r="F24" s="94">
        <f>SUM(F12:F22)</f>
        <v>20350571.610000007</v>
      </c>
      <c r="G24" s="76"/>
    </row>
    <row r="25" spans="1:8" ht="8.25" customHeight="1">
      <c r="A25" s="91"/>
      <c r="B25" s="92"/>
      <c r="C25" s="92"/>
      <c r="D25" s="84"/>
      <c r="E25" s="66"/>
      <c r="F25" s="66"/>
      <c r="G25" s="95"/>
    </row>
    <row r="26" spans="1:8" ht="13.5" thickBot="1">
      <c r="A26" s="91"/>
      <c r="B26" s="92" t="s">
        <v>28</v>
      </c>
      <c r="C26" s="92"/>
      <c r="D26" s="84"/>
      <c r="E26" s="66"/>
      <c r="F26" s="96">
        <f>F8-F24</f>
        <v>5960.2699999921024</v>
      </c>
      <c r="G26" s="97" t="s">
        <v>36</v>
      </c>
      <c r="H26" s="60" t="s">
        <v>67</v>
      </c>
    </row>
    <row r="27" spans="1:8" ht="13.5" thickTop="1">
      <c r="A27" s="91"/>
      <c r="B27" s="98"/>
      <c r="C27" s="98"/>
      <c r="D27" s="99"/>
      <c r="E27" s="100"/>
      <c r="F27" s="101"/>
      <c r="H27" s="60" t="s">
        <v>68</v>
      </c>
    </row>
    <row r="28" spans="1:8" ht="12.75" customHeight="1">
      <c r="A28" s="111" t="s">
        <v>69</v>
      </c>
      <c r="B28" s="57"/>
      <c r="C28" s="57"/>
      <c r="D28" s="57"/>
      <c r="E28" s="57"/>
      <c r="F28" s="57"/>
      <c r="G28" s="14"/>
      <c r="H28" s="60" t="s">
        <v>64</v>
      </c>
    </row>
    <row r="29" spans="1:8">
      <c r="A29" s="111" t="s">
        <v>70</v>
      </c>
      <c r="B29" s="57"/>
      <c r="C29" s="57"/>
      <c r="D29" s="57"/>
      <c r="E29" s="57"/>
      <c r="F29" s="57"/>
      <c r="G29" s="14"/>
    </row>
    <row r="30" spans="1:8">
      <c r="A30" s="111" t="s">
        <v>71</v>
      </c>
      <c r="B30" s="57"/>
      <c r="C30" s="57"/>
      <c r="D30" s="57"/>
      <c r="E30" s="57"/>
      <c r="F30" s="57"/>
      <c r="G30" s="14"/>
    </row>
    <row r="31" spans="1:8">
      <c r="A31" s="112" t="s">
        <v>72</v>
      </c>
      <c r="B31" s="57"/>
      <c r="C31" s="57"/>
      <c r="D31" s="57"/>
      <c r="E31" s="57"/>
      <c r="F31" s="57"/>
      <c r="G31" s="14"/>
    </row>
    <row r="32" spans="1:8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73" priority="4" stopIfTrue="1" operator="lessThan">
      <formula>0</formula>
    </cfRule>
    <cfRule type="cellIs" dxfId="172" priority="5" stopIfTrue="1" operator="greaterThan">
      <formula>0</formula>
    </cfRule>
    <cfRule type="cellIs" dxfId="171" priority="6" stopIfTrue="1" operator="equal">
      <formula>0</formula>
    </cfRule>
  </conditionalFormatting>
  <conditionalFormatting sqref="B20">
    <cfRule type="expression" dxfId="170" priority="3">
      <formula>$F20&lt;&gt;0</formula>
    </cfRule>
  </conditionalFormatting>
  <conditionalFormatting sqref="B21:B22">
    <cfRule type="expression" dxfId="169" priority="2">
      <formula>$F21&lt;&gt;0</formula>
    </cfRule>
  </conditionalFormatting>
  <conditionalFormatting sqref="C20:C22">
    <cfRule type="expression" dxfId="168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'[11]Contact Information'!C5</f>
        <v>GULF COAST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'[11]Contact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'[11]Accounts by GL'!O208</f>
        <v>433375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396180.95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11337.82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14631.77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4581.7299999999996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42</v>
      </c>
      <c r="D20" s="87"/>
      <c r="E20" s="90"/>
      <c r="F20" s="85">
        <v>5105.5200000000004</v>
      </c>
      <c r="G20" s="78"/>
    </row>
    <row r="21" spans="1:7">
      <c r="A21" s="82" t="s">
        <v>25</v>
      </c>
      <c r="B21" s="52" t="s">
        <v>24</v>
      </c>
      <c r="C21" s="89" t="s">
        <v>46</v>
      </c>
      <c r="D21" s="87"/>
      <c r="E21" s="90"/>
      <c r="F21" s="85">
        <v>1537.21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433375.00000000006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$F20&lt;&gt;0</formula>
    </cfRule>
  </conditionalFormatting>
  <conditionalFormatting sqref="B21:B22">
    <cfRule type="expression" dxfId="115" priority="2">
      <formula>$F21&lt;&gt;0</formula>
    </cfRule>
  </conditionalFormatting>
  <conditionalFormatting sqref="C20:C22">
    <cfRule type="expression" dxfId="11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'[12]Contact Information'!C5</f>
        <v>HILLSBOROUGH COMMUNITY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'[12]Contact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'[12]Accounts by GL'!O208</f>
        <v>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83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83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83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83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83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83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83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83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113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113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113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$F20&lt;&gt;0</formula>
    </cfRule>
  </conditionalFormatting>
  <conditionalFormatting sqref="B21:B22">
    <cfRule type="expression" dxfId="109" priority="2">
      <formula>$F21&lt;&gt;0</formula>
    </cfRule>
  </conditionalFormatting>
  <conditionalFormatting sqref="C20:C22">
    <cfRule type="expression" dxfId="10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'[13]Contact Information'!C5</f>
        <v>INDIAN RIVER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'[13]Contact Information'!C3</f>
        <v>2015.v03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'[13]Accounts by GL'!O208</f>
        <v>398525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383680.34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f>14844.66</f>
        <v>14844.66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398525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$F20&lt;&gt;0</formula>
    </cfRule>
  </conditionalFormatting>
  <conditionalFormatting sqref="B21:B22">
    <cfRule type="expression" dxfId="103" priority="2">
      <formula>$F21&lt;&gt;0</formula>
    </cfRule>
  </conditionalFormatting>
  <conditionalFormatting sqref="C20:C22">
    <cfRule type="expression" dxfId="10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'[14]Contact Information'!C5</f>
        <v>FLORIDA GATEWAY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'[14]Contact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'[14]Accounts by GL'!O208</f>
        <v>153030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10457.17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1263.47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110512.35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3786.57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22485.74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47</v>
      </c>
      <c r="D20" s="87"/>
      <c r="E20" s="90"/>
      <c r="F20" s="85">
        <v>4524.7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153030.00000000003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$F20&lt;&gt;0</formula>
    </cfRule>
  </conditionalFormatting>
  <conditionalFormatting sqref="B21:B22">
    <cfRule type="expression" dxfId="97" priority="2">
      <formula>$F21&lt;&gt;0</formula>
    </cfRule>
  </conditionalFormatting>
  <conditionalFormatting sqref="C20:C22">
    <cfRule type="expression" dxfId="9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'[15]Contact Information'!C5</f>
        <v>LAKE-SUMTER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'[15]Contact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'[15]Accounts by GL'!O208</f>
        <v>298086.78000000003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149277.54999999999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148809.23000000001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298086.78000000003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$F20&lt;&gt;0</formula>
    </cfRule>
  </conditionalFormatting>
  <conditionalFormatting sqref="B21:B22">
    <cfRule type="expression" dxfId="91" priority="2">
      <formula>$F21&lt;&gt;0</formula>
    </cfRule>
  </conditionalFormatting>
  <conditionalFormatting sqref="C20:C22">
    <cfRule type="expression" dxfId="9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'[16]Contact Information'!C5</f>
        <v>STATE COLLEGE OF FLORIDA, MANATEE-SARASOTA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'[16]Contact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'[16]Accounts by GL'!O208</f>
        <v>0</v>
      </c>
      <c r="G8" s="76" t="s">
        <v>48</v>
      </c>
    </row>
    <row r="9" spans="1:7" ht="13.5" thickTop="1">
      <c r="A9" s="68" t="s">
        <v>5</v>
      </c>
      <c r="C9" s="70"/>
      <c r="D9" s="74"/>
      <c r="E9" s="77"/>
      <c r="F9" s="74"/>
      <c r="G9" s="78" t="s">
        <v>49</v>
      </c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$F20&lt;&gt;0</formula>
    </cfRule>
  </conditionalFormatting>
  <conditionalFormatting sqref="B21:B22">
    <cfRule type="expression" dxfId="85" priority="2">
      <formula>$F21&lt;&gt;0</formula>
    </cfRule>
  </conditionalFormatting>
  <conditionalFormatting sqref="C20:C22">
    <cfRule type="expression" dxfId="8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'[17]Contact Information'!C5</f>
        <v>MIAMI DADE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'[17]Contact Information'!C3</f>
        <v>2015.v04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'[17]Accounts by GL'!O208</f>
        <v>1825055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1359055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221000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51000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42000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59000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50</v>
      </c>
      <c r="D20" s="87"/>
      <c r="E20" s="90"/>
      <c r="F20" s="85">
        <v>93000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1825055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$F20&lt;&gt;0</formula>
    </cfRule>
  </conditionalFormatting>
  <conditionalFormatting sqref="B21:B22">
    <cfRule type="expression" dxfId="79" priority="2">
      <formula>$F21&lt;&gt;0</formula>
    </cfRule>
  </conditionalFormatting>
  <conditionalFormatting sqref="C20:C22">
    <cfRule type="expression" dxfId="7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'[18]Contact Information'!C5</f>
        <v>NORTH FLORIDA COMMUNITY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'[18]Contact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'[18]Accounts by GL'!O208</f>
        <v>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$F20&lt;&gt;0</formula>
    </cfRule>
  </conditionalFormatting>
  <conditionalFormatting sqref="B21:B22">
    <cfRule type="expression" dxfId="73" priority="2">
      <formula>$F21&lt;&gt;0</formula>
    </cfRule>
  </conditionalFormatting>
  <conditionalFormatting sqref="C20:C22">
    <cfRule type="expression" dxfId="7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'[19]Contact Information'!C5</f>
        <v>NORTHWEST FLORIDA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'[19]Contact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'[19]Accounts by GL'!O208</f>
        <v>325700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185834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139866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325700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$F20&lt;&gt;0</formula>
    </cfRule>
  </conditionalFormatting>
  <conditionalFormatting sqref="B21:B22">
    <cfRule type="expression" dxfId="67" priority="2">
      <formula>$F21&lt;&gt;0</formula>
    </cfRule>
  </conditionalFormatting>
  <conditionalFormatting sqref="C20:C22">
    <cfRule type="expression" dxfId="66" priority="1">
      <formula>$F20&lt;&gt;0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'[20]Contact Information'!C5</f>
        <v>PALM BEACH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'[20]Contact Information'!C3</f>
        <v>2015.v03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'[20]Accounts by GL'!O208</f>
        <v>1168486.3999999999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482554.25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1166.69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404003.95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280761.51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1168486.3999999999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$F20&lt;&gt;0</formula>
    </cfRule>
  </conditionalFormatting>
  <conditionalFormatting sqref="B21:B22">
    <cfRule type="expression" dxfId="61" priority="2">
      <formula>$F21&lt;&gt;0</formula>
    </cfRule>
  </conditionalFormatting>
  <conditionalFormatting sqref="C20:C22">
    <cfRule type="expression" dxfId="6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'[3]Contact Information'!C5</f>
        <v>EASTERN FLORIDA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'[3]Contact Information'!C3</f>
        <v>2015.v03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'[3]Accounts by GL'!O208</f>
        <v>1461980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1449112.4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12867.6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1461980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$F20&lt;&gt;0</formula>
    </cfRule>
  </conditionalFormatting>
  <conditionalFormatting sqref="B21:B22">
    <cfRule type="expression" dxfId="163" priority="2">
      <formula>$F21&lt;&gt;0</formula>
    </cfRule>
  </conditionalFormatting>
  <conditionalFormatting sqref="C20:C22">
    <cfRule type="expression" dxfId="16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51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891635.84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717042.91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22400.87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22527.31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13587.97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2291.34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12821.17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100964.27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891635.84000000008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$F20&lt;&gt;0</formula>
    </cfRule>
  </conditionalFormatting>
  <conditionalFormatting sqref="B21:B22">
    <cfRule type="expression" dxfId="55" priority="2">
      <formula>$F21&lt;&gt;0</formula>
    </cfRule>
  </conditionalFormatting>
  <conditionalFormatting sqref="C20:C22">
    <cfRule type="expression" dxfId="5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Normal="10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53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330456.53999999998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268185.04000000004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62271.5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 t="s">
        <v>54</v>
      </c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330456.54000000004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$F20&lt;&gt;0</formula>
    </cfRule>
  </conditionalFormatting>
  <conditionalFormatting sqref="B21:B22">
    <cfRule type="expression" dxfId="49" priority="2">
      <formula>$F21&lt;&gt;0</formula>
    </cfRule>
  </conditionalFormatting>
  <conditionalFormatting sqref="C20:C22">
    <cfRule type="expression" dxfId="48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55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$F20&lt;&gt;0</formula>
    </cfRule>
  </conditionalFormatting>
  <conditionalFormatting sqref="B21:B22">
    <cfRule type="expression" dxfId="43" priority="2">
      <formula>$F21&lt;&gt;0</formula>
    </cfRule>
  </conditionalFormatting>
  <conditionalFormatting sqref="C20:C22">
    <cfRule type="expression" dxfId="4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56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486765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443666.51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30733.14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12365.35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486765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$F20&lt;&gt;0</formula>
    </cfRule>
  </conditionalFormatting>
  <conditionalFormatting sqref="B21:B22">
    <cfRule type="expression" dxfId="37" priority="2">
      <formula>$F21&lt;&gt;0</formula>
    </cfRule>
  </conditionalFormatting>
  <conditionalFormatting sqref="C20:C22">
    <cfRule type="expression" dxfId="3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14" customWidth="1"/>
    <col min="2" max="2" width="7.140625" style="14" customWidth="1"/>
    <col min="3" max="3" width="75.85546875" style="14" bestFit="1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56" t="s">
        <v>57</v>
      </c>
      <c r="B1" s="56"/>
      <c r="C1" s="56"/>
      <c r="D1" s="56"/>
      <c r="E1" s="56"/>
      <c r="F1" s="56"/>
      <c r="J1" s="15"/>
      <c r="K1" s="15"/>
    </row>
    <row r="2" spans="1:11" ht="15" customHeight="1">
      <c r="A2" s="56" t="s">
        <v>0</v>
      </c>
      <c r="B2" s="56"/>
      <c r="C2" s="56"/>
      <c r="D2" s="56"/>
      <c r="E2" s="56"/>
      <c r="F2" s="56"/>
      <c r="J2" s="15"/>
      <c r="K2" s="15"/>
    </row>
    <row r="3" spans="1:11" ht="15" customHeight="1">
      <c r="A3" s="56" t="s">
        <v>34</v>
      </c>
      <c r="B3" s="56"/>
      <c r="C3" s="56"/>
      <c r="D3" s="56"/>
      <c r="E3" s="56"/>
      <c r="F3" s="56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3678646.83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1">
        <v>2653874.88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1">
        <v>101419.34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1">
        <v>553402.61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1">
        <v>187645.89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1">
        <v>12119.36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1">
        <v>34481.83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1">
        <v>135702.92000000001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1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37</v>
      </c>
      <c r="D20" s="44"/>
      <c r="E20" s="33"/>
      <c r="F20" s="1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37</v>
      </c>
      <c r="D21" s="44"/>
      <c r="E21" s="33"/>
      <c r="F21" s="1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37</v>
      </c>
      <c r="D22" s="44"/>
      <c r="E22" s="32"/>
      <c r="F22" s="1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v>3678646.8299999996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2" t="s">
        <v>38</v>
      </c>
      <c r="I26" s="15"/>
      <c r="J26" s="15"/>
    </row>
    <row r="27" spans="1:11" ht="13.5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1" t="s">
        <v>69</v>
      </c>
      <c r="B28" s="57"/>
      <c r="C28" s="57"/>
      <c r="D28" s="57"/>
      <c r="E28" s="57"/>
      <c r="F28" s="57"/>
      <c r="J28" s="15"/>
      <c r="K28" s="15"/>
    </row>
    <row r="29" spans="1:11">
      <c r="A29" s="111" t="s">
        <v>70</v>
      </c>
      <c r="B29" s="57"/>
      <c r="C29" s="57"/>
      <c r="D29" s="57"/>
      <c r="E29" s="57"/>
      <c r="F29" s="57"/>
      <c r="J29" s="15"/>
      <c r="K29" s="15"/>
    </row>
    <row r="30" spans="1:11">
      <c r="A30" s="111" t="s">
        <v>71</v>
      </c>
      <c r="B30" s="57"/>
      <c r="C30" s="57"/>
      <c r="D30" s="57"/>
      <c r="E30" s="57"/>
      <c r="F30" s="57"/>
    </row>
    <row r="31" spans="1:11">
      <c r="A31" s="112" t="s">
        <v>72</v>
      </c>
      <c r="B31" s="57"/>
      <c r="C31" s="57"/>
      <c r="D31" s="57"/>
      <c r="E31" s="57"/>
      <c r="F31" s="57"/>
    </row>
    <row r="32" spans="1:11">
      <c r="A32" s="112" t="s">
        <v>73</v>
      </c>
      <c r="B32" s="57"/>
      <c r="C32" s="57"/>
      <c r="D32" s="57"/>
      <c r="E32" s="57"/>
      <c r="F32" s="57"/>
    </row>
    <row r="33" spans="1:7" ht="43.5" customHeight="1">
      <c r="A33" s="112" t="s">
        <v>74</v>
      </c>
      <c r="B33" s="58"/>
      <c r="C33" s="58"/>
      <c r="D33" s="58"/>
      <c r="E33" s="58"/>
      <c r="F33" s="5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$F20&lt;&gt;0</formula>
    </cfRule>
  </conditionalFormatting>
  <conditionalFormatting sqref="B21:B22">
    <cfRule type="expression" dxfId="31" priority="2">
      <formula>$F21&lt;&gt;0</formula>
    </cfRule>
  </conditionalFormatting>
  <conditionalFormatting sqref="C20:C22">
    <cfRule type="expression" dxfId="30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58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718480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309227.12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10175.52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201813.46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3697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183786.84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9780.06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718480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$F20&lt;&gt;0</formula>
    </cfRule>
  </conditionalFormatting>
  <conditionalFormatting sqref="B21:B22">
    <cfRule type="expression" dxfId="25" priority="2">
      <formula>$F21&lt;&gt;0</formula>
    </cfRule>
  </conditionalFormatting>
  <conditionalFormatting sqref="C20:C22">
    <cfRule type="expression" dxfId="2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59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570736.35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417526.2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3094.49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12808.36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7167.72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130139.58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570736.35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$F20&lt;&gt;0</formula>
    </cfRule>
  </conditionalFormatting>
  <conditionalFormatting sqref="B21:B22">
    <cfRule type="expression" dxfId="19" priority="2">
      <formula>$F21&lt;&gt;0</formula>
    </cfRule>
  </conditionalFormatting>
  <conditionalFormatting sqref="C20:C22">
    <cfRule type="expression" dxfId="1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60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 t="s">
        <v>61</v>
      </c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$F20&lt;&gt;0</formula>
    </cfRule>
  </conditionalFormatting>
  <conditionalFormatting sqref="B21:B22">
    <cfRule type="expression" dxfId="13" priority="2">
      <formula>$F21&lt;&gt;0</formula>
    </cfRule>
  </conditionalFormatting>
  <conditionalFormatting sqref="C20:C22">
    <cfRule type="expression" dxfId="1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62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461460.27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432832.54000000004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22667.46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455500.00000000006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5960.2699999999604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 t="s">
        <v>63</v>
      </c>
      <c r="E34" s="78"/>
      <c r="F34" s="78"/>
      <c r="G34" s="78"/>
    </row>
    <row r="35" spans="1:7">
      <c r="D35" s="78" t="s">
        <v>64</v>
      </c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$F20&lt;&gt;0</formula>
    </cfRule>
  </conditionalFormatting>
  <conditionalFormatting sqref="B21:B22">
    <cfRule type="expression" dxfId="7" priority="2">
      <formula>$F21&lt;&gt;0</formula>
    </cfRule>
  </conditionalFormatting>
  <conditionalFormatting sqref="C20:C22">
    <cfRule type="expression" dxfId="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>
      <selection activeCell="A28" sqref="A28:G33"/>
    </sheetView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">
        <v>65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">
        <v>52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v>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 t="s">
        <v>66</v>
      </c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$F20&lt;&gt;0</formula>
    </cfRule>
  </conditionalFormatting>
  <conditionalFormatting sqref="B21:B22">
    <cfRule type="expression" dxfId="1" priority="2">
      <formula>$F21&lt;&gt;0</formula>
    </cfRule>
  </conditionalFormatting>
  <conditionalFormatting sqref="C20:C22">
    <cfRule type="expression" dxfId="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'[4]Contact Information'!C5</f>
        <v>BROWARD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'[4]Contact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'[4]Accounts by GL'!O208</f>
        <v>1129815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1129815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1129815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$F20&lt;&gt;0</formula>
    </cfRule>
  </conditionalFormatting>
  <conditionalFormatting sqref="B21:B22">
    <cfRule type="expression" dxfId="157" priority="2">
      <formula>$F21&lt;&gt;0</formula>
    </cfRule>
  </conditionalFormatting>
  <conditionalFormatting sqref="C20:C22">
    <cfRule type="expression" dxfId="15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'[5]Contact Information'!C5</f>
        <v>COLLEGE OF CENTRAL FLORIDA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'[5]Contact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'[5]Accounts by GL'!O208</f>
        <v>457080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168257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4487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43750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82086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158500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457080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$F20&lt;&gt;0</formula>
    </cfRule>
  </conditionalFormatting>
  <conditionalFormatting sqref="B21:B22">
    <cfRule type="expression" dxfId="151" priority="2">
      <formula>$F21&lt;&gt;0</formula>
    </cfRule>
  </conditionalFormatting>
  <conditionalFormatting sqref="C20:C22">
    <cfRule type="expression" dxfId="15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'[6]Contact Information'!C5</f>
        <v>CHIPOLA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'[6]Contact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'[6]Accounts by GL'!O208</f>
        <v>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0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0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>
        <v>0</v>
      </c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$F20&lt;&gt;0</formula>
    </cfRule>
  </conditionalFormatting>
  <conditionalFormatting sqref="B21:B22">
    <cfRule type="expression" dxfId="145" priority="2">
      <formula>$F21&lt;&gt;0</formula>
    </cfRule>
  </conditionalFormatting>
  <conditionalFormatting sqref="C20:C22">
    <cfRule type="expression" dxfId="14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'[7]Contact Information'!C5</f>
        <v>DAYTONA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'[7]Contact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'[7]Accounts by GL'!O208</f>
        <v>1703581.87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912429.55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1972.17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297382.77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206479.19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7393.34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94166.03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6758.86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39</v>
      </c>
      <c r="D20" s="87"/>
      <c r="E20" s="90"/>
      <c r="F20" s="85">
        <v>168853.7</v>
      </c>
      <c r="G20" s="78"/>
    </row>
    <row r="21" spans="1:7">
      <c r="A21" s="82" t="s">
        <v>25</v>
      </c>
      <c r="B21" s="52" t="s">
        <v>24</v>
      </c>
      <c r="C21" s="89" t="s">
        <v>40</v>
      </c>
      <c r="D21" s="87"/>
      <c r="E21" s="90"/>
      <c r="F21" s="85">
        <v>2200</v>
      </c>
      <c r="G21" s="78"/>
    </row>
    <row r="22" spans="1:7">
      <c r="A22" s="82" t="s">
        <v>26</v>
      </c>
      <c r="B22" s="52" t="s">
        <v>24</v>
      </c>
      <c r="C22" s="89" t="s">
        <v>41</v>
      </c>
      <c r="D22" s="87"/>
      <c r="E22" s="88"/>
      <c r="F22" s="85">
        <v>5946.26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1703581.8700000003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$F20&lt;&gt;0</formula>
    </cfRule>
  </conditionalFormatting>
  <conditionalFormatting sqref="B21:B22">
    <cfRule type="expression" dxfId="139" priority="2">
      <formula>$F21&lt;&gt;0</formula>
    </cfRule>
  </conditionalFormatting>
  <conditionalFormatting sqref="C20:C22">
    <cfRule type="expression" dxfId="13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'[8]Contact Information'!C5</f>
        <v>FLORIDA SOUTHWESTERN STATE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'[8]Contact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'[8]Accounts by GL'!O208</f>
        <v>1212452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749537.5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9670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79431.23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99066.98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5183.79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2515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248353.57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42</v>
      </c>
      <c r="D20" s="87"/>
      <c r="E20" s="90"/>
      <c r="F20" s="85">
        <v>16328.73</v>
      </c>
      <c r="G20" s="78"/>
    </row>
    <row r="21" spans="1:7">
      <c r="A21" s="82" t="s">
        <v>25</v>
      </c>
      <c r="B21" s="52" t="s">
        <v>24</v>
      </c>
      <c r="C21" s="89" t="s">
        <v>43</v>
      </c>
      <c r="D21" s="87"/>
      <c r="E21" s="90"/>
      <c r="F21" s="85">
        <v>2365.1999999999998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1212452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$F20&lt;&gt;0</formula>
    </cfRule>
  </conditionalFormatting>
  <conditionalFormatting sqref="B21:B22">
    <cfRule type="expression" dxfId="133" priority="2">
      <formula>$F21&lt;&gt;0</formula>
    </cfRule>
  </conditionalFormatting>
  <conditionalFormatting sqref="C20:C22">
    <cfRule type="expression" dxfId="13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'[9]Contact Information'!C5</f>
        <v>FLORIDA STATE COLLEGE AT JACKSONVILLE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'[9]Contact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'[9]Accounts by GL'!O208</f>
        <v>2601680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1194069.57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>
        <v>110.46</v>
      </c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>
        <v>970133.58</v>
      </c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71656.240000000005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0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44</v>
      </c>
      <c r="D20" s="87"/>
      <c r="E20" s="90"/>
      <c r="F20" s="85">
        <v>302510.15000000002</v>
      </c>
      <c r="G20" s="78"/>
    </row>
    <row r="21" spans="1:7">
      <c r="A21" s="82" t="s">
        <v>25</v>
      </c>
      <c r="B21" s="52" t="s">
        <v>24</v>
      </c>
      <c r="C21" s="89" t="s">
        <v>45</v>
      </c>
      <c r="D21" s="87"/>
      <c r="E21" s="90"/>
      <c r="F21" s="85">
        <v>63200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2601680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$F20&lt;&gt;0</formula>
    </cfRule>
  </conditionalFormatting>
  <conditionalFormatting sqref="B21:B22">
    <cfRule type="expression" dxfId="127" priority="2">
      <formula>$F21&lt;&gt;0</formula>
    </cfRule>
  </conditionalFormatting>
  <conditionalFormatting sqref="C20:C22">
    <cfRule type="expression" dxfId="12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6"/>
  <sheetViews>
    <sheetView zoomScale="90" zoomScaleNormal="90" zoomScaleSheetLayoutView="90" workbookViewId="0"/>
  </sheetViews>
  <sheetFormatPr defaultRowHeight="12.75"/>
  <cols>
    <col min="1" max="1" width="3.42578125" style="60" customWidth="1"/>
    <col min="2" max="2" width="7.140625" style="60" customWidth="1"/>
    <col min="3" max="3" width="75.85546875" style="60" bestFit="1" customWidth="1"/>
    <col min="4" max="4" width="14" style="60" customWidth="1"/>
    <col min="5" max="5" width="1.85546875" style="60" customWidth="1"/>
    <col min="6" max="6" width="21.5703125" style="60" customWidth="1"/>
    <col min="7" max="7" width="23.140625" style="60" customWidth="1"/>
    <col min="8" max="8" width="11.42578125" style="60" customWidth="1"/>
    <col min="9" max="9" width="13.28515625" style="60" customWidth="1"/>
    <col min="10" max="11" width="11.42578125" style="60" customWidth="1"/>
    <col min="12" max="16384" width="9.140625" style="60"/>
  </cols>
  <sheetData>
    <row r="1" spans="1:7" ht="15" customHeight="1">
      <c r="A1" s="59" t="str">
        <f>'[10]Contact Information'!C5</f>
        <v>FLORIDA KEYS COMMUNITY COLLEGE</v>
      </c>
      <c r="B1" s="59"/>
      <c r="C1" s="59"/>
      <c r="D1" s="59"/>
      <c r="E1" s="59"/>
      <c r="F1" s="59"/>
    </row>
    <row r="2" spans="1:7" ht="15" customHeight="1">
      <c r="A2" s="59" t="s">
        <v>0</v>
      </c>
      <c r="B2" s="59"/>
      <c r="C2" s="59"/>
      <c r="D2" s="59"/>
      <c r="E2" s="59"/>
      <c r="F2" s="59"/>
    </row>
    <row r="3" spans="1:7" ht="15" customHeight="1">
      <c r="A3" s="59" t="s">
        <v>34</v>
      </c>
      <c r="B3" s="59"/>
      <c r="C3" s="59"/>
      <c r="D3" s="59"/>
      <c r="E3" s="59"/>
      <c r="F3" s="59"/>
    </row>
    <row r="4" spans="1:7">
      <c r="B4" s="61"/>
      <c r="C4" s="61"/>
      <c r="D4" s="62"/>
      <c r="E4" s="63" t="s">
        <v>1</v>
      </c>
      <c r="F4" s="64" t="str">
        <f>'[10]Contact Information'!C3</f>
        <v>2015.v02</v>
      </c>
      <c r="G4" s="65"/>
    </row>
    <row r="5" spans="1:7" ht="8.25" customHeight="1">
      <c r="B5" s="61"/>
      <c r="C5" s="61"/>
      <c r="D5" s="62"/>
      <c r="E5" s="66"/>
      <c r="F5" s="66"/>
      <c r="G5" s="65"/>
    </row>
    <row r="6" spans="1:7">
      <c r="A6" s="67" t="s">
        <v>2</v>
      </c>
      <c r="C6" s="68"/>
      <c r="D6" s="62"/>
      <c r="E6" s="66"/>
      <c r="F6" s="66"/>
      <c r="G6" s="69" t="s">
        <v>3</v>
      </c>
    </row>
    <row r="7" spans="1:7" ht="8.25" customHeight="1">
      <c r="A7" s="70"/>
      <c r="C7" s="70"/>
      <c r="D7" s="71"/>
      <c r="E7" s="72"/>
      <c r="F7" s="71"/>
    </row>
    <row r="8" spans="1:7" ht="13.5" thickBot="1">
      <c r="A8" s="73" t="s">
        <v>4</v>
      </c>
      <c r="C8" s="70"/>
      <c r="D8" s="74"/>
      <c r="E8" s="74"/>
      <c r="F8" s="75">
        <f>'[10]Accounts by GL'!O208</f>
        <v>49504</v>
      </c>
      <c r="G8" s="76"/>
    </row>
    <row r="9" spans="1:7" ht="13.5" thickTop="1">
      <c r="A9" s="68" t="s">
        <v>5</v>
      </c>
      <c r="C9" s="70"/>
      <c r="D9" s="74"/>
      <c r="E9" s="77"/>
      <c r="F9" s="74"/>
      <c r="G9" s="78"/>
    </row>
    <row r="10" spans="1:7" ht="8.25" customHeight="1">
      <c r="A10" s="79"/>
      <c r="C10" s="79"/>
      <c r="D10" s="62"/>
      <c r="E10" s="80"/>
      <c r="F10" s="66"/>
      <c r="G10" s="78"/>
    </row>
    <row r="11" spans="1:7">
      <c r="A11" s="67" t="s">
        <v>6</v>
      </c>
      <c r="C11" s="67"/>
      <c r="D11" s="81"/>
      <c r="E11" s="80"/>
      <c r="F11" s="80"/>
      <c r="G11" s="78"/>
    </row>
    <row r="12" spans="1:7">
      <c r="A12" s="82" t="s">
        <v>7</v>
      </c>
      <c r="B12" s="51" t="s">
        <v>8</v>
      </c>
      <c r="C12" s="83"/>
      <c r="D12" s="84"/>
      <c r="E12" s="80"/>
      <c r="F12" s="85">
        <v>37843.300000000003</v>
      </c>
      <c r="G12" s="78"/>
    </row>
    <row r="13" spans="1:7">
      <c r="A13" s="82" t="s">
        <v>9</v>
      </c>
      <c r="B13" s="51" t="s">
        <v>10</v>
      </c>
      <c r="C13" s="83"/>
      <c r="D13" s="86"/>
      <c r="E13" s="72"/>
      <c r="F13" s="85"/>
      <c r="G13" s="78"/>
    </row>
    <row r="14" spans="1:7">
      <c r="A14" s="82" t="s">
        <v>11</v>
      </c>
      <c r="B14" s="51" t="s">
        <v>12</v>
      </c>
      <c r="C14" s="83"/>
      <c r="D14" s="86"/>
      <c r="E14" s="72"/>
      <c r="F14" s="85"/>
      <c r="G14" s="78"/>
    </row>
    <row r="15" spans="1:7">
      <c r="A15" s="82" t="s">
        <v>13</v>
      </c>
      <c r="B15" s="51" t="s">
        <v>14</v>
      </c>
      <c r="C15" s="83"/>
      <c r="D15" s="86"/>
      <c r="E15" s="72"/>
      <c r="F15" s="85">
        <v>0</v>
      </c>
      <c r="G15" s="78"/>
    </row>
    <row r="16" spans="1:7">
      <c r="A16" s="82" t="s">
        <v>15</v>
      </c>
      <c r="B16" s="51" t="s">
        <v>16</v>
      </c>
      <c r="C16" s="83"/>
      <c r="D16" s="86"/>
      <c r="E16" s="72"/>
      <c r="F16" s="85">
        <v>0</v>
      </c>
      <c r="G16" s="78"/>
    </row>
    <row r="17" spans="1:7">
      <c r="A17" s="82" t="s">
        <v>17</v>
      </c>
      <c r="B17" s="51" t="s">
        <v>18</v>
      </c>
      <c r="C17" s="83"/>
      <c r="D17" s="87"/>
      <c r="E17" s="88"/>
      <c r="F17" s="85">
        <v>0</v>
      </c>
      <c r="G17" s="78"/>
    </row>
    <row r="18" spans="1:7">
      <c r="A18" s="82" t="s">
        <v>19</v>
      </c>
      <c r="B18" s="51" t="s">
        <v>20</v>
      </c>
      <c r="C18" s="83"/>
      <c r="D18" s="87"/>
      <c r="E18" s="88"/>
      <c r="F18" s="85">
        <v>11660.7</v>
      </c>
      <c r="G18" s="78"/>
    </row>
    <row r="19" spans="1:7">
      <c r="A19" s="82" t="s">
        <v>21</v>
      </c>
      <c r="B19" s="51" t="s">
        <v>22</v>
      </c>
      <c r="C19" s="83"/>
      <c r="D19" s="87"/>
      <c r="E19" s="88"/>
      <c r="F19" s="85">
        <v>0</v>
      </c>
      <c r="G19" s="78"/>
    </row>
    <row r="20" spans="1:7">
      <c r="A20" s="82" t="s">
        <v>23</v>
      </c>
      <c r="B20" s="52" t="s">
        <v>24</v>
      </c>
      <c r="C20" s="89" t="s">
        <v>37</v>
      </c>
      <c r="D20" s="87"/>
      <c r="E20" s="90"/>
      <c r="F20" s="85"/>
      <c r="G20" s="78"/>
    </row>
    <row r="21" spans="1:7">
      <c r="A21" s="82" t="s">
        <v>25</v>
      </c>
      <c r="B21" s="52" t="s">
        <v>24</v>
      </c>
      <c r="C21" s="89" t="s">
        <v>37</v>
      </c>
      <c r="D21" s="87"/>
      <c r="E21" s="90"/>
      <c r="F21" s="85">
        <v>0</v>
      </c>
      <c r="G21" s="78"/>
    </row>
    <row r="22" spans="1:7">
      <c r="A22" s="82" t="s">
        <v>26</v>
      </c>
      <c r="B22" s="52" t="s">
        <v>24</v>
      </c>
      <c r="C22" s="89" t="s">
        <v>37</v>
      </c>
      <c r="D22" s="87"/>
      <c r="E22" s="88"/>
      <c r="F22" s="85">
        <v>0</v>
      </c>
      <c r="G22" s="78"/>
    </row>
    <row r="23" spans="1:7" ht="8.25" customHeight="1">
      <c r="A23" s="91"/>
      <c r="B23" s="83"/>
      <c r="C23" s="83"/>
      <c r="D23" s="84"/>
      <c r="E23" s="80"/>
      <c r="F23" s="66"/>
      <c r="G23" s="78"/>
    </row>
    <row r="24" spans="1:7">
      <c r="A24" s="91"/>
      <c r="B24" s="92" t="s">
        <v>27</v>
      </c>
      <c r="C24" s="92"/>
      <c r="D24" s="93"/>
      <c r="E24" s="66"/>
      <c r="F24" s="94">
        <f>SUM(F12:F22)</f>
        <v>49504</v>
      </c>
      <c r="G24" s="76"/>
    </row>
    <row r="25" spans="1:7" ht="8.25" customHeight="1">
      <c r="A25" s="91"/>
      <c r="B25" s="92"/>
      <c r="C25" s="92"/>
      <c r="D25" s="84"/>
      <c r="E25" s="66"/>
      <c r="F25" s="66"/>
      <c r="G25" s="95"/>
    </row>
    <row r="26" spans="1:7" ht="13.5" thickBot="1">
      <c r="A26" s="91"/>
      <c r="B26" s="92" t="s">
        <v>28</v>
      </c>
      <c r="C26" s="92"/>
      <c r="D26" s="84"/>
      <c r="E26" s="66"/>
      <c r="F26" s="96">
        <f>F8-F24</f>
        <v>0</v>
      </c>
      <c r="G26" s="97" t="s">
        <v>38</v>
      </c>
    </row>
    <row r="27" spans="1:7" ht="13.5" thickTop="1">
      <c r="A27" s="91"/>
      <c r="B27" s="98"/>
      <c r="C27" s="98"/>
      <c r="D27" s="99"/>
      <c r="E27" s="100"/>
      <c r="F27" s="101"/>
    </row>
    <row r="28" spans="1:7" ht="12.75" customHeight="1">
      <c r="A28" s="111" t="s">
        <v>69</v>
      </c>
      <c r="B28" s="57"/>
      <c r="C28" s="57"/>
      <c r="D28" s="57"/>
      <c r="E28" s="57"/>
      <c r="F28" s="57"/>
      <c r="G28" s="14"/>
    </row>
    <row r="29" spans="1:7">
      <c r="A29" s="111" t="s">
        <v>70</v>
      </c>
      <c r="B29" s="57"/>
      <c r="C29" s="57"/>
      <c r="D29" s="57"/>
      <c r="E29" s="57"/>
      <c r="F29" s="57"/>
      <c r="G29" s="14"/>
    </row>
    <row r="30" spans="1:7">
      <c r="A30" s="111" t="s">
        <v>71</v>
      </c>
      <c r="B30" s="57"/>
      <c r="C30" s="57"/>
      <c r="D30" s="57"/>
      <c r="E30" s="57"/>
      <c r="F30" s="57"/>
      <c r="G30" s="14"/>
    </row>
    <row r="31" spans="1:7">
      <c r="A31" s="112" t="s">
        <v>72</v>
      </c>
      <c r="B31" s="57"/>
      <c r="C31" s="57"/>
      <c r="D31" s="57"/>
      <c r="E31" s="57"/>
      <c r="F31" s="57"/>
      <c r="G31" s="14"/>
    </row>
    <row r="32" spans="1:7">
      <c r="A32" s="112" t="s">
        <v>73</v>
      </c>
      <c r="B32" s="57"/>
      <c r="C32" s="57"/>
      <c r="D32" s="57"/>
      <c r="E32" s="57"/>
      <c r="F32" s="57"/>
      <c r="G32" s="14"/>
    </row>
    <row r="33" spans="1:7" ht="43.5" customHeight="1">
      <c r="A33" s="112" t="s">
        <v>74</v>
      </c>
      <c r="B33" s="58"/>
      <c r="C33" s="58"/>
      <c r="D33" s="58"/>
      <c r="E33" s="58"/>
      <c r="F33" s="58"/>
      <c r="G33" s="14"/>
    </row>
    <row r="34" spans="1:7">
      <c r="C34" s="59" t="s">
        <v>29</v>
      </c>
      <c r="D34" s="78"/>
      <c r="E34" s="78"/>
      <c r="F34" s="78"/>
      <c r="G34" s="78"/>
    </row>
    <row r="35" spans="1:7">
      <c r="D35" s="78"/>
      <c r="E35" s="78"/>
      <c r="F35" s="78"/>
      <c r="G35" s="78"/>
    </row>
    <row r="36" spans="1:7">
      <c r="D36" s="78"/>
      <c r="E36" s="78"/>
      <c r="F36" s="78"/>
      <c r="G36" s="78"/>
    </row>
    <row r="37" spans="1:7">
      <c r="D37" s="78"/>
      <c r="E37" s="78"/>
      <c r="F37" s="78"/>
      <c r="G37" s="78"/>
    </row>
    <row r="38" spans="1:7">
      <c r="D38" s="78"/>
      <c r="E38" s="78"/>
      <c r="F38" s="78"/>
      <c r="G38" s="78"/>
    </row>
    <row r="39" spans="1:7">
      <c r="D39" s="78"/>
      <c r="E39" s="78"/>
      <c r="F39" s="78"/>
      <c r="G39" s="78"/>
    </row>
    <row r="40" spans="1:7">
      <c r="D40" s="78"/>
      <c r="E40" s="78"/>
      <c r="F40" s="78"/>
      <c r="G40" s="78"/>
    </row>
    <row r="41" spans="1:7">
      <c r="D41" s="78"/>
      <c r="E41" s="78"/>
      <c r="F41" s="78"/>
      <c r="G41" s="78"/>
    </row>
    <row r="42" spans="1:7">
      <c r="D42" s="78"/>
      <c r="E42" s="78"/>
      <c r="F42" s="78"/>
      <c r="G42" s="78"/>
    </row>
    <row r="43" spans="1:7">
      <c r="D43" s="78"/>
      <c r="E43" s="78"/>
      <c r="F43" s="78"/>
      <c r="G43" s="78"/>
    </row>
    <row r="44" spans="1:7">
      <c r="D44" s="78"/>
      <c r="E44" s="78"/>
      <c r="F44" s="78"/>
      <c r="G44" s="78"/>
    </row>
    <row r="45" spans="1:7">
      <c r="D45" s="78"/>
      <c r="E45" s="78"/>
      <c r="F45" s="78"/>
      <c r="G45" s="78"/>
    </row>
    <row r="46" spans="1:7">
      <c r="D46" s="78"/>
      <c r="E46" s="78"/>
      <c r="F46" s="78"/>
      <c r="G46" s="78"/>
    </row>
    <row r="139" spans="7:11">
      <c r="G139" s="102"/>
      <c r="H139" s="102"/>
      <c r="I139" s="102"/>
      <c r="J139" s="102"/>
      <c r="K139" s="102"/>
    </row>
    <row r="159" spans="2:6">
      <c r="B159" s="103"/>
      <c r="C159" s="104"/>
      <c r="D159" s="104"/>
      <c r="E159" s="104"/>
      <c r="F159" s="105"/>
    </row>
    <row r="185" spans="2:6">
      <c r="B185" s="106"/>
      <c r="C185" s="107"/>
      <c r="D185" s="107"/>
      <c r="E185" s="107"/>
      <c r="F185" s="108"/>
    </row>
    <row r="202" spans="2:6">
      <c r="B202" s="106"/>
      <c r="C202" s="107"/>
      <c r="D202" s="107"/>
      <c r="E202" s="107"/>
      <c r="F202" s="108"/>
    </row>
    <row r="251" spans="2:6">
      <c r="B251" s="106"/>
      <c r="C251" s="107"/>
      <c r="D251" s="107"/>
      <c r="E251" s="107"/>
      <c r="F251" s="108"/>
    </row>
    <row r="263" spans="2:6">
      <c r="B263" s="106"/>
      <c r="C263" s="107"/>
      <c r="D263" s="107"/>
      <c r="E263" s="107"/>
      <c r="F263" s="108"/>
    </row>
    <row r="277" spans="2:6">
      <c r="B277" s="106"/>
      <c r="C277" s="107"/>
      <c r="D277" s="107"/>
      <c r="E277" s="107"/>
      <c r="F277" s="108"/>
    </row>
    <row r="278" spans="2:6">
      <c r="B278" s="109"/>
      <c r="C278" s="102"/>
      <c r="D278" s="102"/>
      <c r="E278" s="102"/>
      <c r="F278" s="110"/>
    </row>
    <row r="279" spans="2:6">
      <c r="B279" s="109"/>
      <c r="C279" s="102"/>
      <c r="D279" s="102"/>
      <c r="E279" s="102"/>
      <c r="F279" s="110"/>
    </row>
    <row r="280" spans="2:6">
      <c r="B280" s="103"/>
      <c r="C280" s="104"/>
      <c r="D280" s="104"/>
      <c r="E280" s="104"/>
      <c r="F280" s="105"/>
    </row>
    <row r="282" spans="2:6">
      <c r="B282" s="109"/>
      <c r="C282" s="102"/>
      <c r="D282" s="102"/>
      <c r="E282" s="102"/>
      <c r="F282" s="110"/>
    </row>
    <row r="290" spans="2:6">
      <c r="B290" s="106"/>
      <c r="C290" s="107"/>
      <c r="D290" s="107"/>
      <c r="E290" s="107"/>
      <c r="F290" s="108"/>
    </row>
    <row r="316" spans="2:6">
      <c r="B316" s="103"/>
      <c r="C316" s="104"/>
      <c r="D316" s="104"/>
      <c r="E316" s="104"/>
      <c r="F316" s="105"/>
    </row>
    <row r="371" spans="2:6">
      <c r="B371" s="106"/>
      <c r="C371" s="107"/>
      <c r="D371" s="107"/>
      <c r="E371" s="107"/>
      <c r="F371" s="108"/>
    </row>
    <row r="436" spans="2:6">
      <c r="B436" s="106"/>
      <c r="C436" s="107"/>
      <c r="D436" s="107"/>
      <c r="E436" s="107"/>
      <c r="F436" s="108"/>
    </row>
  </sheetData>
  <sheetProtection formatColumns="0"/>
  <conditionalFormatting sqref="F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$F20&lt;&gt;0</formula>
    </cfRule>
  </conditionalFormatting>
  <conditionalFormatting sqref="B21:B22">
    <cfRule type="expression" dxfId="121" priority="2">
      <formula>$F21&lt;&gt;0</formula>
    </cfRule>
  </conditionalFormatting>
  <conditionalFormatting sqref="C20:C22">
    <cfRule type="expression" dxfId="12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2015-12-29T14:38:13Z</cp:lastPrinted>
  <dcterms:created xsi:type="dcterms:W3CDTF">2014-10-14T15:35:24Z</dcterms:created>
  <dcterms:modified xsi:type="dcterms:W3CDTF">2020-02-13T15:25:10Z</dcterms:modified>
</cp:coreProperties>
</file>